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700" activeTab="3"/>
  </bookViews>
  <sheets>
    <sheet name="Скор. испол.2006" sheetId="1" r:id="rId1"/>
    <sheet name="Реммаш испол.2006" sheetId="2" r:id="rId2"/>
    <sheet name="Хотьк испол.2006" sheetId="3" r:id="rId3"/>
    <sheet name="Шемет.исп.2006" sheetId="4" r:id="rId4"/>
    <sheet name="Селк.исп.2006" sheetId="5" r:id="rId5"/>
    <sheet name="Лоза исп.2006" sheetId="6" r:id="rId6"/>
    <sheet name="Вас.исп.2006" sheetId="7" r:id="rId7"/>
    <sheet name="Бер.исп.2006" sheetId="8" r:id="rId8"/>
    <sheet name="СП исп.2006" sheetId="9" r:id="rId9"/>
    <sheet name="Пер.исп.2006" sheetId="10" r:id="rId10"/>
    <sheet name="Крас.исп.2006" sheetId="11" r:id="rId11"/>
    <sheet name="Богор исп.2006" sheetId="12" r:id="rId12"/>
  </sheets>
  <definedNames/>
  <calcPr fullCalcOnLoad="1"/>
</workbook>
</file>

<file path=xl/sharedStrings.xml><?xml version="1.0" encoding="utf-8"?>
<sst xmlns="http://schemas.openxmlformats.org/spreadsheetml/2006/main" count="1907" uniqueCount="141">
  <si>
    <t>Наименование</t>
  </si>
  <si>
    <t>ДОХОДЫ</t>
  </si>
  <si>
    <t>Средства районного бюджета</t>
  </si>
  <si>
    <t>Доходы бюджетных учреждений от предпринимательской и иной приносящей доход деятельности</t>
  </si>
  <si>
    <t>ВСЕГО ДОХОДОВ</t>
  </si>
  <si>
    <t>РАСХОДЫ</t>
  </si>
  <si>
    <t>Код</t>
  </si>
  <si>
    <t>Рз</t>
  </si>
  <si>
    <t>ПР</t>
  </si>
  <si>
    <t>ЦСР</t>
  </si>
  <si>
    <t>ВР</t>
  </si>
  <si>
    <t>Общегосударственные вопросы</t>
  </si>
  <si>
    <t>(тыс. рублей)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</si>
  <si>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</si>
  <si>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</t>
  </si>
  <si>
    <t>01</t>
  </si>
  <si>
    <t>03</t>
  </si>
  <si>
    <t>0010000</t>
  </si>
  <si>
    <t>Центральный аппарат</t>
  </si>
  <si>
    <t>005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</si>
  <si>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</si>
  <si>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</si>
  <si>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</si>
  <si>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</si>
  <si>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</si>
  <si>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</si>
  <si>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</si>
  <si>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</si>
  <si>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</si>
  <si>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</si>
  <si>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</si>
  <si>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</si>
  <si>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 и приобретению жилых домов</t>
  </si>
  <si>
    <t>410</t>
  </si>
  <si>
    <t>Коммунальное хозяйство</t>
  </si>
  <si>
    <t>02</t>
  </si>
  <si>
    <t>Поддержка коммунального хозяйства</t>
  </si>
  <si>
    <t>3510000</t>
  </si>
  <si>
    <t>Мероприятия по благоустройству городских и сельских поселений</t>
  </si>
  <si>
    <t>412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</si>
  <si>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</si>
  <si>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</si>
  <si>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</si>
  <si>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</si>
  <si>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</si>
  <si>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</si>
  <si>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327</t>
  </si>
  <si>
    <t>Музеи и постоянные выставки</t>
  </si>
  <si>
    <t>4410000</t>
  </si>
  <si>
    <t>Библиотеки</t>
  </si>
  <si>
    <t>4420000</t>
  </si>
  <si>
    <t>Театры, цирки, концертные и другие организации исполнительских искусств</t>
  </si>
  <si>
    <t>4430000</t>
  </si>
  <si>
    <t>Другие вопросы в области культуры, кинематографии и средств массовой информацмм</t>
  </si>
  <si>
    <t>4500000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</si>
  <si>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</si>
  <si>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</si>
  <si>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</si>
  <si>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09</t>
  </si>
  <si>
    <t>Спорт и физическая культура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</si>
  <si>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</si>
  <si>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</si>
  <si>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</si>
  <si>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455</t>
  </si>
  <si>
    <t>ВСЕГО РАСХОДОВ</t>
  </si>
  <si>
    <t>СМЕТА ДОХОДОВ И РАСХОДОВ ГОРОДСКОГО ПОСЕЛЕНИЯ БОГОРОДСКОЕ</t>
  </si>
  <si>
    <t>СМЕТА ДОХОДОВ И РАСХОДОВ ГОРОДСКОГО ПОСЕЛЕНИЯ КРАСНОЗАВОДСК</t>
  </si>
  <si>
    <t>СМЕТА ДОХОДОВ И РАСХОДОВ ГОРОДСКОГО ПОСЕЛЕНИЯ ПЕРЕСВЕТ</t>
  </si>
  <si>
    <t>СМЕТА ДОХОДОВ И РАСХОДОВ ГОРОДСКОГО ПОСЕЛЕНИЯ СЕРГИЕВ-ПОСАД</t>
  </si>
  <si>
    <t>СМЕТА ДОХОДОВ И РАСХОДОВ ГОРОДСКОГО ПОСЕЛЕНИЯ ХОТЬКОВО</t>
  </si>
  <si>
    <t>СМЕТА ДОХОДОВ И РАСХОДОВ ГОРОДСКОГО ПОСЕЛЕНИЯ СКОРОПУСКОВСКИЙ</t>
  </si>
  <si>
    <t>СМЕТА ДОХОДОВ И РАСХОДОВ СЕЛЬСКОГО ПОСЕЛЕНИЯ БЕРЕЗНЯКОВСКОЕ</t>
  </si>
  <si>
    <t>СМЕТА ДОХОДОВ И РАСХОДОВ СЕЛЬСКОГО ПОСЕЛЕНИЯ ВАСИЛЬЕВСКОЕ</t>
  </si>
  <si>
    <t>СМЕТА ДОХОДОВ И РАСХОДОВ СЕЛЬСКОГО ПОСЕЛЕНИЯ ЛОЗОВСКОЕ</t>
  </si>
  <si>
    <t>СМЕТА ДОХОДОВ И РАСХОДОВ СЕЛЬСКОГО ПОСЕЛЕНИЯ РЕММАШ</t>
  </si>
  <si>
    <t>СМЕТА ДОХОДОВ И РАСХОДОВ СЕЛЬСКОГО ПОСЕЛЕНИЯ СЕЛКОВСКОЕ</t>
  </si>
  <si>
    <t>СМЕТА ДОХОДОВ И РАСХОДОВ СЕЛЬСКОГО ПОСЕЛЕНИЯ ШЕМЕТОВСКОЕ</t>
  </si>
  <si>
    <t>Центры спортивной подготовки (сборные команды)</t>
  </si>
  <si>
    <t>4820000</t>
  </si>
  <si>
    <t>Образование</t>
  </si>
  <si>
    <t>Учреждения по внешкольной работе с детьми</t>
  </si>
  <si>
    <t>07</t>
  </si>
  <si>
    <t>4230000</t>
  </si>
  <si>
    <t>Общее образование</t>
  </si>
  <si>
    <t>Национальная экономика</t>
  </si>
  <si>
    <t>Транспорт</t>
  </si>
  <si>
    <t>Дорожное хозяйство</t>
  </si>
  <si>
    <t>3150000</t>
  </si>
  <si>
    <t>Отдельные мероприятия в области дорожного хозяйства</t>
  </si>
  <si>
    <t>365</t>
  </si>
  <si>
    <t>к решению Сергиево-Посадского</t>
  </si>
  <si>
    <t>Совета депутатов</t>
  </si>
  <si>
    <t>от ___________ №________</t>
  </si>
  <si>
    <t>411</t>
  </si>
  <si>
    <t>Другие вопросы в области жилищно-коммунального хозяйства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</si>
  <si>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</si>
  <si>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</si>
  <si>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010</t>
  </si>
  <si>
    <t>2470000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</si>
  <si>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</si>
  <si>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Молодежная политика и оздоровление детей</t>
  </si>
  <si>
    <t>Приложение №14</t>
  </si>
  <si>
    <t>Назначено</t>
  </si>
  <si>
    <t>Исполнено</t>
  </si>
  <si>
    <t>Дошкольное образование</t>
  </si>
  <si>
    <t>Детские дошкольные учреждения</t>
  </si>
  <si>
    <t>4200000</t>
  </si>
  <si>
    <t>Школы-детские сады, школы начальные, неполные средние и средние</t>
  </si>
  <si>
    <t>4210000</t>
  </si>
  <si>
    <t>Фельдшерско-акушерские пункты</t>
  </si>
  <si>
    <t>Здравоохранение</t>
  </si>
  <si>
    <t>4780000</t>
  </si>
  <si>
    <t>Приложение № 16</t>
  </si>
  <si>
    <t>Приложение № 6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</si>
  <si>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</si>
  <si>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</si>
  <si>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</si>
  <si>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260</t>
  </si>
  <si>
    <t>Мероприятия в области коммунального хозяйства</t>
  </si>
  <si>
    <t>Иные безвозмездные и безвозвратные перечисления</t>
  </si>
  <si>
    <t>5200000</t>
  </si>
  <si>
    <t>572</t>
  </si>
  <si>
    <t>Мероприятия по проведению оздоровительной кампании детей</t>
  </si>
  <si>
    <t>Оздоровление детей</t>
  </si>
  <si>
    <t>4320000</t>
  </si>
  <si>
    <t>452</t>
  </si>
  <si>
    <t>Приложение № 15</t>
  </si>
  <si>
    <t>Приложение № 13</t>
  </si>
  <si>
    <t>Приложение № 12</t>
  </si>
  <si>
    <t>Приложение № 11</t>
  </si>
  <si>
    <t>Приложение № 10</t>
  </si>
  <si>
    <t>Приложение № 7</t>
  </si>
  <si>
    <t>Организационно-воспитательная работа с молодежью</t>
  </si>
  <si>
    <t>4310000</t>
  </si>
  <si>
    <t>Приложение № 8</t>
  </si>
  <si>
    <t>Приложение № 5</t>
  </si>
  <si>
    <t>% исполнения</t>
  </si>
  <si>
    <t xml:space="preserve">% исполнения </t>
  </si>
  <si>
    <t>Проведение мероприятий для детей и молодежи</t>
  </si>
  <si>
    <t>447</t>
  </si>
  <si>
    <t>Приложение №9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</si>
</sst>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E+00"/>
    <numFmt numFmtId="166" formatCode="0000"/>
    <numFmt numFmtId="167" formatCode="[&lt;=9999999]###\-####;\(###\)\ ###\-####"/>
    <numFmt numFmtId="168" formatCode="0.0"/>
    <numFmt numFmtId="169" formatCode="#,##0.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168" fontId="0" fillId="0" borderId="1" xfId="0" applyNumberForma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69" fontId="0" fillId="0" borderId="1" xfId="0" applyNumberForma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view="pageBreakPreview" zoomScale="60" workbookViewId="0" topLeftCell="A1">
      <selection activeCell="H7" sqref="H7"/>
    </sheetView>
  </sheetViews>
  <sheetFormatPr defaultColWidth="9.00390625" defaultRowHeight="12.75"/>
  <cols>
    <col min="1" max="1" width="32.25390625" style="0" customWidth="1"/>
    <col min="3" max="3" width="10.125" style="0" bestFit="1" customWidth="1"/>
    <col min="7" max="7" width="10.875" style="0" customWidth="1"/>
    <col min="8" max="8" width="11.00390625" style="0" customWidth="1"/>
    <col min="9" max="9" width="14.375" style="0" customWidth="1"/>
  </cols>
  <sheetData>
    <row r="2" ht="12.75">
      <c r="E2" t="s">
        <v>113</v>
      </c>
    </row>
    <row r="3" ht="12.75">
      <c r="E3" t="s">
        <v>90</v>
      </c>
    </row>
    <row r="4" ht="12.75">
      <c r="E4" t="s">
        <v>91</v>
      </c>
    </row>
    <row r="5" ht="12.75">
      <c r="E5" t="s">
        <v>92</v>
      </c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6" t="s">
        <v>70</v>
      </c>
      <c r="B12" s="26"/>
      <c r="C12" s="26"/>
      <c r="D12" s="26"/>
      <c r="E12" s="26"/>
      <c r="F12" s="26"/>
      <c r="G12" s="26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25" t="s">
        <v>12</v>
      </c>
      <c r="G14" s="25"/>
      <c r="H14" s="1"/>
      <c r="I14" s="1"/>
      <c r="J14" s="1"/>
      <c r="K14" s="1"/>
    </row>
    <row r="15" spans="1:9" ht="12.75">
      <c r="A15" s="3" t="s">
        <v>0</v>
      </c>
      <c r="B15" s="22"/>
      <c r="C15" s="23"/>
      <c r="D15" s="23"/>
      <c r="E15" s="23"/>
      <c r="F15" s="24"/>
      <c r="G15" s="3" t="s">
        <v>102</v>
      </c>
      <c r="H15" s="3" t="s">
        <v>103</v>
      </c>
      <c r="I15" s="14" t="s">
        <v>136</v>
      </c>
    </row>
    <row r="16" spans="1:9" ht="15.75">
      <c r="A16" s="5" t="s">
        <v>1</v>
      </c>
      <c r="B16" s="4"/>
      <c r="C16" s="4"/>
      <c r="D16" s="4"/>
      <c r="E16" s="4"/>
      <c r="F16" s="4"/>
      <c r="G16" s="16"/>
      <c r="H16" s="16"/>
      <c r="I16" s="16"/>
    </row>
    <row r="17" spans="1:9" ht="12.75">
      <c r="A17" s="3" t="s">
        <v>2</v>
      </c>
      <c r="B17" s="2"/>
      <c r="C17" s="2"/>
      <c r="D17" s="2"/>
      <c r="E17" s="2"/>
      <c r="F17" s="2"/>
      <c r="G17" s="16">
        <v>7333.2</v>
      </c>
      <c r="H17" s="16">
        <v>6914.1</v>
      </c>
      <c r="I17" s="16"/>
    </row>
    <row r="18" spans="1:9" ht="40.5" customHeight="1">
      <c r="A18" s="6" t="s">
        <v>3</v>
      </c>
      <c r="B18" s="2"/>
      <c r="C18" s="2"/>
      <c r="D18" s="2"/>
      <c r="E18" s="2"/>
      <c r="F18" s="2"/>
      <c r="G18" s="16"/>
      <c r="H18" s="16"/>
      <c r="I18" s="16"/>
    </row>
    <row r="19" spans="1:9" ht="12.75">
      <c r="A19" s="3" t="s">
        <v>4</v>
      </c>
      <c r="B19" s="2"/>
      <c r="C19" s="2"/>
      <c r="D19" s="2"/>
      <c r="E19" s="2"/>
      <c r="F19" s="2"/>
      <c r="G19" s="17">
        <f>G17+G18</f>
        <v>7333.2</v>
      </c>
      <c r="H19" s="17">
        <f>H17+H18</f>
        <v>6914.1</v>
      </c>
      <c r="I19" s="17">
        <v>94.3</v>
      </c>
    </row>
    <row r="20" spans="1:9" ht="15.75">
      <c r="A20" s="5" t="s">
        <v>5</v>
      </c>
      <c r="B20" s="3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18"/>
      <c r="H20" s="16"/>
      <c r="I20" s="16"/>
    </row>
    <row r="21" spans="1:9" ht="12.75">
      <c r="A21" s="7" t="s">
        <v>11</v>
      </c>
      <c r="B21" s="4"/>
      <c r="C21" s="9" t="s">
        <v>15</v>
      </c>
      <c r="D21" s="9"/>
      <c r="E21" s="9"/>
      <c r="F21" s="9"/>
      <c r="G21" s="16">
        <f>G25+G29+G22</f>
        <v>4083.9</v>
      </c>
      <c r="H21" s="16">
        <f>H25+H29+H22</f>
        <v>3944.5999999999995</v>
      </c>
      <c r="I21" s="16">
        <v>96.6</v>
      </c>
    </row>
    <row r="22" spans="1:9" ht="51">
      <c r="A22" s="15" t="s">
        <v>95</v>
      </c>
      <c r="B22" s="4"/>
      <c r="C22" s="9" t="s">
        <v>15</v>
      </c>
      <c r="D22" s="9" t="s">
        <v>35</v>
      </c>
      <c r="E22" s="9"/>
      <c r="F22" s="9"/>
      <c r="G22" s="16">
        <f>G23</f>
        <v>632</v>
      </c>
      <c r="H22" s="16">
        <f>H23</f>
        <v>631.3</v>
      </c>
      <c r="I22" s="16"/>
    </row>
    <row r="23" spans="1:9" ht="25.5">
      <c r="A23" s="8" t="s">
        <v>14</v>
      </c>
      <c r="B23" s="4"/>
      <c r="C23" s="9" t="s">
        <v>15</v>
      </c>
      <c r="D23" s="9" t="s">
        <v>35</v>
      </c>
      <c r="E23" s="9" t="s">
        <v>17</v>
      </c>
      <c r="F23" s="9"/>
      <c r="G23" s="16">
        <f>G24</f>
        <v>632</v>
      </c>
      <c r="H23" s="16">
        <f>H24</f>
        <v>631.3</v>
      </c>
      <c r="I23" s="16"/>
    </row>
    <row r="24" spans="1:9" ht="25.5">
      <c r="A24" s="8" t="s">
        <v>96</v>
      </c>
      <c r="B24" s="4"/>
      <c r="C24" s="9" t="s">
        <v>15</v>
      </c>
      <c r="D24" s="9" t="s">
        <v>35</v>
      </c>
      <c r="E24" s="9" t="s">
        <v>17</v>
      </c>
      <c r="F24" s="9" t="s">
        <v>97</v>
      </c>
      <c r="G24" s="16">
        <v>632</v>
      </c>
      <c r="H24" s="16">
        <v>631.3</v>
      </c>
      <c r="I24" s="16"/>
    </row>
    <row r="25" spans="1:9" ht="63.75">
      <c r="A25" s="15" t="s">
        <v>13</v>
      </c>
      <c r="B25" s="4"/>
      <c r="C25" s="9" t="s">
        <v>15</v>
      </c>
      <c r="D25" s="9" t="s">
        <v>16</v>
      </c>
      <c r="E25" s="9"/>
      <c r="F25" s="9"/>
      <c r="G25" s="16">
        <f>G26</f>
        <v>577.5</v>
      </c>
      <c r="H25" s="16">
        <f>H26</f>
        <v>502.7</v>
      </c>
      <c r="I25" s="16"/>
    </row>
    <row r="26" spans="1:9" ht="25.5">
      <c r="A26" s="8" t="s">
        <v>14</v>
      </c>
      <c r="B26" s="4"/>
      <c r="C26" s="9" t="s">
        <v>15</v>
      </c>
      <c r="D26" s="9" t="s">
        <v>16</v>
      </c>
      <c r="E26" s="9" t="s">
        <v>17</v>
      </c>
      <c r="F26" s="9"/>
      <c r="G26" s="16">
        <f>G27+G28</f>
        <v>577.5</v>
      </c>
      <c r="H26" s="16">
        <f>H27+H28</f>
        <v>502.7</v>
      </c>
      <c r="I26" s="16"/>
    </row>
    <row r="27" spans="1:9" ht="12.75">
      <c r="A27" s="8" t="s">
        <v>18</v>
      </c>
      <c r="B27" s="4"/>
      <c r="C27" s="9" t="s">
        <v>15</v>
      </c>
      <c r="D27" s="9" t="s">
        <v>16</v>
      </c>
      <c r="E27" s="9" t="s">
        <v>17</v>
      </c>
      <c r="F27" s="9" t="s">
        <v>19</v>
      </c>
      <c r="G27" s="16">
        <v>577.5</v>
      </c>
      <c r="H27" s="16">
        <v>502.7</v>
      </c>
      <c r="I27" s="16"/>
    </row>
    <row r="28" spans="1:9" ht="38.25">
      <c r="A28" s="8" t="s">
        <v>20</v>
      </c>
      <c r="B28" s="4"/>
      <c r="C28" s="9" t="s">
        <v>15</v>
      </c>
      <c r="D28" s="9" t="s">
        <v>16</v>
      </c>
      <c r="E28" s="9" t="s">
        <v>17</v>
      </c>
      <c r="F28" s="9" t="s">
        <v>21</v>
      </c>
      <c r="G28" s="16"/>
      <c r="H28" s="16"/>
      <c r="I28" s="16"/>
    </row>
    <row r="29" spans="1:9" ht="66" customHeight="1">
      <c r="A29" s="15" t="s">
        <v>22</v>
      </c>
      <c r="B29" s="4"/>
      <c r="C29" s="9" t="s">
        <v>15</v>
      </c>
      <c r="D29" s="9" t="s">
        <v>23</v>
      </c>
      <c r="E29" s="9"/>
      <c r="F29" s="9"/>
      <c r="G29" s="16">
        <f>G30</f>
        <v>2874.4</v>
      </c>
      <c r="H29" s="16">
        <f>H30</f>
        <v>2810.6</v>
      </c>
      <c r="I29" s="16"/>
    </row>
    <row r="30" spans="1:9" ht="25.5">
      <c r="A30" s="8" t="s">
        <v>14</v>
      </c>
      <c r="B30" s="4"/>
      <c r="C30" s="9" t="s">
        <v>15</v>
      </c>
      <c r="D30" s="9" t="s">
        <v>23</v>
      </c>
      <c r="E30" s="9" t="s">
        <v>17</v>
      </c>
      <c r="F30" s="9"/>
      <c r="G30" s="16">
        <f>G31</f>
        <v>2874.4</v>
      </c>
      <c r="H30" s="16">
        <f>H31</f>
        <v>2810.6</v>
      </c>
      <c r="I30" s="16"/>
    </row>
    <row r="31" spans="1:9" ht="12.75">
      <c r="A31" s="8" t="s">
        <v>18</v>
      </c>
      <c r="B31" s="4"/>
      <c r="C31" s="9" t="s">
        <v>15</v>
      </c>
      <c r="D31" s="9" t="s">
        <v>23</v>
      </c>
      <c r="E31" s="9" t="s">
        <v>17</v>
      </c>
      <c r="F31" s="9" t="s">
        <v>19</v>
      </c>
      <c r="G31" s="16">
        <v>2874.4</v>
      </c>
      <c r="H31" s="16">
        <v>2810.6</v>
      </c>
      <c r="I31" s="16"/>
    </row>
    <row r="32" spans="1:9" ht="38.25">
      <c r="A32" s="10" t="s">
        <v>24</v>
      </c>
      <c r="B32" s="4"/>
      <c r="C32" s="9" t="s">
        <v>16</v>
      </c>
      <c r="D32" s="9"/>
      <c r="E32" s="9"/>
      <c r="F32" s="9"/>
      <c r="G32" s="16">
        <f>G33</f>
        <v>19</v>
      </c>
      <c r="H32" s="16">
        <f>H33</f>
        <v>19</v>
      </c>
      <c r="I32" s="16">
        <v>100</v>
      </c>
    </row>
    <row r="33" spans="1:9" ht="25.5">
      <c r="A33" s="15" t="s">
        <v>25</v>
      </c>
      <c r="B33" s="4"/>
      <c r="C33" s="9" t="s">
        <v>16</v>
      </c>
      <c r="D33" s="9" t="s">
        <v>26</v>
      </c>
      <c r="E33" s="9"/>
      <c r="F33" s="9"/>
      <c r="G33" s="16">
        <f>G34</f>
        <v>19</v>
      </c>
      <c r="H33" s="16">
        <f>H34</f>
        <v>19</v>
      </c>
      <c r="I33" s="16"/>
    </row>
    <row r="34" spans="1:9" ht="63.75">
      <c r="A34" s="8" t="s">
        <v>99</v>
      </c>
      <c r="B34" s="4"/>
      <c r="C34" s="9" t="s">
        <v>16</v>
      </c>
      <c r="D34" s="9" t="s">
        <v>26</v>
      </c>
      <c r="E34" s="9" t="s">
        <v>98</v>
      </c>
      <c r="F34" s="9" t="s">
        <v>46</v>
      </c>
      <c r="G34" s="16">
        <v>19</v>
      </c>
      <c r="H34" s="16">
        <v>19</v>
      </c>
      <c r="I34" s="16"/>
    </row>
    <row r="35" spans="1:9" ht="12.75">
      <c r="A35" s="10" t="s">
        <v>84</v>
      </c>
      <c r="B35" s="4"/>
      <c r="C35" s="9" t="s">
        <v>23</v>
      </c>
      <c r="D35" s="9"/>
      <c r="E35" s="9"/>
      <c r="F35" s="9"/>
      <c r="G35" s="16">
        <f aca="true" t="shared" si="0" ref="G35:H37">G36</f>
        <v>197.9</v>
      </c>
      <c r="H35" s="16">
        <f t="shared" si="0"/>
        <v>90.8</v>
      </c>
      <c r="I35" s="16">
        <v>45.9</v>
      </c>
    </row>
    <row r="36" spans="1:9" ht="12.75">
      <c r="A36" s="15" t="s">
        <v>85</v>
      </c>
      <c r="B36" s="4"/>
      <c r="C36" s="9" t="s">
        <v>23</v>
      </c>
      <c r="D36" s="9" t="s">
        <v>41</v>
      </c>
      <c r="E36" s="9"/>
      <c r="F36" s="9"/>
      <c r="G36" s="16">
        <f t="shared" si="0"/>
        <v>197.9</v>
      </c>
      <c r="H36" s="16">
        <f t="shared" si="0"/>
        <v>90.8</v>
      </c>
      <c r="I36" s="16"/>
    </row>
    <row r="37" spans="1:9" ht="12.75">
      <c r="A37" s="8" t="s">
        <v>86</v>
      </c>
      <c r="B37" s="4"/>
      <c r="C37" s="9" t="s">
        <v>23</v>
      </c>
      <c r="D37" s="9" t="s">
        <v>41</v>
      </c>
      <c r="E37" s="9" t="s">
        <v>87</v>
      </c>
      <c r="F37" s="9"/>
      <c r="G37" s="16">
        <f t="shared" si="0"/>
        <v>197.9</v>
      </c>
      <c r="H37" s="16">
        <f t="shared" si="0"/>
        <v>90.8</v>
      </c>
      <c r="I37" s="16"/>
    </row>
    <row r="38" spans="1:9" ht="25.5">
      <c r="A38" s="8" t="s">
        <v>88</v>
      </c>
      <c r="B38" s="4"/>
      <c r="C38" s="9" t="s">
        <v>23</v>
      </c>
      <c r="D38" s="9" t="s">
        <v>41</v>
      </c>
      <c r="E38" s="9" t="s">
        <v>87</v>
      </c>
      <c r="F38" s="9" t="s">
        <v>89</v>
      </c>
      <c r="G38" s="16">
        <v>197.9</v>
      </c>
      <c r="H38" s="16">
        <v>90.8</v>
      </c>
      <c r="I38" s="16"/>
    </row>
    <row r="39" spans="1:9" ht="25.5">
      <c r="A39" s="10" t="s">
        <v>27</v>
      </c>
      <c r="B39" s="4"/>
      <c r="C39" s="9" t="s">
        <v>28</v>
      </c>
      <c r="D39" s="9"/>
      <c r="E39" s="9"/>
      <c r="F39" s="9"/>
      <c r="G39" s="16">
        <f aca="true" t="shared" si="1" ref="G39:H41">G40</f>
        <v>816.4</v>
      </c>
      <c r="H39" s="16">
        <f t="shared" si="1"/>
        <v>816.4</v>
      </c>
      <c r="I39" s="16">
        <v>100</v>
      </c>
    </row>
    <row r="40" spans="1:9" ht="12.75">
      <c r="A40" s="15" t="s">
        <v>34</v>
      </c>
      <c r="B40" s="4"/>
      <c r="C40" s="9" t="s">
        <v>28</v>
      </c>
      <c r="D40" s="9" t="s">
        <v>35</v>
      </c>
      <c r="E40" s="9"/>
      <c r="F40" s="9"/>
      <c r="G40" s="16">
        <f t="shared" si="1"/>
        <v>816.4</v>
      </c>
      <c r="H40" s="16">
        <f t="shared" si="1"/>
        <v>816.4</v>
      </c>
      <c r="I40" s="16"/>
    </row>
    <row r="41" spans="1:9" ht="25.5">
      <c r="A41" s="8" t="s">
        <v>36</v>
      </c>
      <c r="B41" s="2"/>
      <c r="C41" s="9" t="s">
        <v>28</v>
      </c>
      <c r="D41" s="9" t="s">
        <v>35</v>
      </c>
      <c r="E41" s="9" t="s">
        <v>37</v>
      </c>
      <c r="F41" s="9"/>
      <c r="G41" s="16">
        <f t="shared" si="1"/>
        <v>816.4</v>
      </c>
      <c r="H41" s="16">
        <f t="shared" si="1"/>
        <v>816.4</v>
      </c>
      <c r="I41" s="16"/>
    </row>
    <row r="42" spans="1:9" ht="25.5">
      <c r="A42" s="8" t="s">
        <v>38</v>
      </c>
      <c r="B42" s="2"/>
      <c r="C42" s="9" t="s">
        <v>28</v>
      </c>
      <c r="D42" s="9" t="s">
        <v>35</v>
      </c>
      <c r="E42" s="9" t="s">
        <v>37</v>
      </c>
      <c r="F42" s="9" t="s">
        <v>39</v>
      </c>
      <c r="G42" s="16">
        <v>816.4</v>
      </c>
      <c r="H42" s="16">
        <v>816.4</v>
      </c>
      <c r="I42" s="16"/>
    </row>
    <row r="43" spans="1:9" ht="38.25">
      <c r="A43" s="10" t="s">
        <v>40</v>
      </c>
      <c r="B43" s="2"/>
      <c r="C43" s="9" t="s">
        <v>41</v>
      </c>
      <c r="D43" s="9"/>
      <c r="E43" s="9"/>
      <c r="F43" s="9"/>
      <c r="G43" s="16">
        <f aca="true" t="shared" si="2" ref="G43:H45">G44</f>
        <v>30</v>
      </c>
      <c r="H43" s="16">
        <f t="shared" si="2"/>
        <v>25.3</v>
      </c>
      <c r="I43" s="16">
        <v>84.3</v>
      </c>
    </row>
    <row r="44" spans="1:9" ht="12.75">
      <c r="A44" s="15" t="s">
        <v>42</v>
      </c>
      <c r="B44" s="2"/>
      <c r="C44" s="9" t="s">
        <v>41</v>
      </c>
      <c r="D44" s="9" t="s">
        <v>15</v>
      </c>
      <c r="E44" s="9"/>
      <c r="F44" s="9"/>
      <c r="G44" s="16">
        <f t="shared" si="2"/>
        <v>30</v>
      </c>
      <c r="H44" s="16">
        <f t="shared" si="2"/>
        <v>25.3</v>
      </c>
      <c r="I44" s="16"/>
    </row>
    <row r="45" spans="1:9" ht="38.25">
      <c r="A45" s="15" t="s">
        <v>53</v>
      </c>
      <c r="B45" s="2"/>
      <c r="C45" s="9" t="s">
        <v>41</v>
      </c>
      <c r="D45" s="9" t="s">
        <v>15</v>
      </c>
      <c r="E45" s="9" t="s">
        <v>54</v>
      </c>
      <c r="F45" s="9"/>
      <c r="G45" s="16">
        <f t="shared" si="2"/>
        <v>30</v>
      </c>
      <c r="H45" s="16">
        <f t="shared" si="2"/>
        <v>25.3</v>
      </c>
      <c r="I45" s="16"/>
    </row>
    <row r="46" spans="1:9" ht="38.25">
      <c r="A46" s="8" t="s">
        <v>55</v>
      </c>
      <c r="B46" s="2"/>
      <c r="C46" s="9" t="s">
        <v>41</v>
      </c>
      <c r="D46" s="9" t="s">
        <v>15</v>
      </c>
      <c r="E46" s="9" t="s">
        <v>54</v>
      </c>
      <c r="F46" s="9" t="s">
        <v>56</v>
      </c>
      <c r="G46" s="16">
        <v>30</v>
      </c>
      <c r="H46" s="16">
        <v>25.3</v>
      </c>
      <c r="I46" s="16"/>
    </row>
    <row r="47" spans="1:9" ht="12.75">
      <c r="A47" s="10" t="s">
        <v>57</v>
      </c>
      <c r="B47" s="2"/>
      <c r="C47" s="9" t="s">
        <v>58</v>
      </c>
      <c r="D47" s="9"/>
      <c r="E47" s="9"/>
      <c r="F47" s="9"/>
      <c r="G47" s="16">
        <f>G48</f>
        <v>2186</v>
      </c>
      <c r="H47" s="16">
        <f>H48</f>
        <v>2018</v>
      </c>
      <c r="I47" s="16">
        <v>92.3</v>
      </c>
    </row>
    <row r="48" spans="1:9" ht="12.75">
      <c r="A48" s="15" t="s">
        <v>59</v>
      </c>
      <c r="B48" s="2"/>
      <c r="C48" s="9" t="s">
        <v>58</v>
      </c>
      <c r="D48" s="9" t="s">
        <v>35</v>
      </c>
      <c r="E48" s="9"/>
      <c r="F48" s="9"/>
      <c r="G48" s="16">
        <f>G49+G51</f>
        <v>2186</v>
      </c>
      <c r="H48" s="16">
        <f>H49+H51</f>
        <v>2018</v>
      </c>
      <c r="I48" s="16"/>
    </row>
    <row r="49" spans="1:9" ht="25.5">
      <c r="A49" s="13" t="s">
        <v>77</v>
      </c>
      <c r="B49" s="2"/>
      <c r="C49" s="9" t="s">
        <v>58</v>
      </c>
      <c r="D49" s="9" t="s">
        <v>35</v>
      </c>
      <c r="E49" s="9" t="s">
        <v>78</v>
      </c>
      <c r="F49" s="9"/>
      <c r="G49" s="16">
        <f>G50</f>
        <v>2172.2</v>
      </c>
      <c r="H49" s="16">
        <f>H50</f>
        <v>2004.2</v>
      </c>
      <c r="I49" s="16"/>
    </row>
    <row r="50" spans="1:9" ht="25.5">
      <c r="A50" s="8" t="s">
        <v>45</v>
      </c>
      <c r="B50" s="2"/>
      <c r="C50" s="9" t="s">
        <v>58</v>
      </c>
      <c r="D50" s="9" t="s">
        <v>35</v>
      </c>
      <c r="E50" s="9" t="s">
        <v>78</v>
      </c>
      <c r="F50" s="9" t="s">
        <v>46</v>
      </c>
      <c r="G50" s="16">
        <v>2172.2</v>
      </c>
      <c r="H50" s="16">
        <v>2004.2</v>
      </c>
      <c r="I50" s="16"/>
    </row>
    <row r="51" spans="1:9" ht="25.5">
      <c r="A51" s="8" t="s">
        <v>60</v>
      </c>
      <c r="B51" s="2"/>
      <c r="C51" s="9" t="s">
        <v>58</v>
      </c>
      <c r="D51" s="9" t="s">
        <v>35</v>
      </c>
      <c r="E51" s="9" t="s">
        <v>61</v>
      </c>
      <c r="F51" s="9"/>
      <c r="G51" s="16">
        <f>G52</f>
        <v>13.8</v>
      </c>
      <c r="H51" s="16">
        <f>H52</f>
        <v>13.8</v>
      </c>
      <c r="I51" s="16"/>
    </row>
    <row r="52" spans="1:9" ht="38.25">
      <c r="A52" s="8" t="s">
        <v>62</v>
      </c>
      <c r="B52" s="2"/>
      <c r="C52" s="9" t="s">
        <v>58</v>
      </c>
      <c r="D52" s="9" t="s">
        <v>35</v>
      </c>
      <c r="E52" s="9" t="s">
        <v>61</v>
      </c>
      <c r="F52" s="9" t="s">
        <v>63</v>
      </c>
      <c r="G52" s="16">
        <v>13.8</v>
      </c>
      <c r="H52" s="16">
        <v>13.8</v>
      </c>
      <c r="I52" s="16"/>
    </row>
    <row r="53" spans="1:9" ht="15.75">
      <c r="A53" s="5" t="s">
        <v>64</v>
      </c>
      <c r="B53" s="2"/>
      <c r="C53" s="2"/>
      <c r="D53" s="2"/>
      <c r="E53" s="2"/>
      <c r="F53" s="2"/>
      <c r="G53" s="17">
        <f>G21+G32+G39+G43+G47+G35</f>
        <v>7333.199999999999</v>
      </c>
      <c r="H53" s="17">
        <f>H21+H32+H39+H43+H47+H35</f>
        <v>6914.099999999999</v>
      </c>
      <c r="I53" s="17">
        <v>94.3</v>
      </c>
    </row>
    <row r="56" spans="1:7" ht="12.75">
      <c r="A56" s="21"/>
      <c r="B56" s="21"/>
      <c r="C56" s="21"/>
      <c r="D56" s="21"/>
      <c r="E56" s="21"/>
      <c r="F56" s="21"/>
      <c r="G56" s="21"/>
    </row>
  </sheetData>
  <mergeCells count="4">
    <mergeCell ref="A56:G56"/>
    <mergeCell ref="B15:F15"/>
    <mergeCell ref="F14:G14"/>
    <mergeCell ref="A12:G12"/>
  </mergeCells>
  <printOptions/>
  <pageMargins left="0.3937007874015748" right="0.3937007874015748" top="0.5905511811023623" bottom="0.74" header="0.5118110236220472" footer="0.5118110236220472"/>
  <pageSetup firstPageNumber="118" useFirstPageNumber="1" horizontalDpi="600" verticalDpi="600" orientation="portrait" paperSize="9" scale="84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62"/>
  <sheetViews>
    <sheetView view="pageBreakPreview" zoomScale="60" workbookViewId="0" topLeftCell="A1">
      <selection activeCell="E7" sqref="E7:G10"/>
    </sheetView>
  </sheetViews>
  <sheetFormatPr defaultColWidth="9.00390625" defaultRowHeight="12.75"/>
  <cols>
    <col min="1" max="1" width="32.25390625" style="0" customWidth="1"/>
    <col min="3" max="3" width="10.125" style="0" bestFit="1" customWidth="1"/>
    <col min="7" max="7" width="10.875" style="0" customWidth="1"/>
    <col min="8" max="8" width="11.125" style="0" customWidth="1"/>
    <col min="9" max="9" width="13.75390625" style="0" customWidth="1"/>
  </cols>
  <sheetData>
    <row r="2" ht="12.75">
      <c r="E2" t="s">
        <v>134</v>
      </c>
    </row>
    <row r="3" ht="12.75">
      <c r="E3" t="s">
        <v>90</v>
      </c>
    </row>
    <row r="4" ht="12.75">
      <c r="E4" t="s">
        <v>91</v>
      </c>
    </row>
    <row r="5" ht="12.75">
      <c r="E5" t="s">
        <v>92</v>
      </c>
    </row>
    <row r="12" spans="1:11" ht="12.75">
      <c r="A12" s="26" t="s">
        <v>67</v>
      </c>
      <c r="B12" s="26"/>
      <c r="C12" s="26"/>
      <c r="D12" s="26"/>
      <c r="E12" s="26"/>
      <c r="F12" s="26"/>
      <c r="G12" s="26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25" t="s">
        <v>12</v>
      </c>
      <c r="G14" s="25"/>
      <c r="H14" s="1"/>
      <c r="I14" s="1"/>
      <c r="J14" s="1"/>
      <c r="K14" s="1"/>
    </row>
    <row r="15" spans="1:9" ht="12.75">
      <c r="A15" s="3" t="s">
        <v>0</v>
      </c>
      <c r="B15" s="22"/>
      <c r="C15" s="23"/>
      <c r="D15" s="23"/>
      <c r="E15" s="23"/>
      <c r="F15" s="24"/>
      <c r="G15" s="3" t="s">
        <v>102</v>
      </c>
      <c r="H15" s="3" t="s">
        <v>103</v>
      </c>
      <c r="I15" s="14" t="s">
        <v>136</v>
      </c>
    </row>
    <row r="16" spans="1:9" ht="15.75">
      <c r="A16" s="5" t="s">
        <v>1</v>
      </c>
      <c r="B16" s="4"/>
      <c r="C16" s="4"/>
      <c r="D16" s="4"/>
      <c r="E16" s="4"/>
      <c r="F16" s="4"/>
      <c r="G16" s="4"/>
      <c r="H16" s="2"/>
      <c r="I16" s="2"/>
    </row>
    <row r="17" spans="1:9" ht="12.75">
      <c r="A17" s="3" t="s">
        <v>2</v>
      </c>
      <c r="B17" s="2"/>
      <c r="C17" s="2"/>
      <c r="D17" s="2"/>
      <c r="E17" s="2"/>
      <c r="F17" s="2"/>
      <c r="G17" s="16">
        <v>23222.4</v>
      </c>
      <c r="H17" s="16">
        <v>21989.1</v>
      </c>
      <c r="I17" s="16"/>
    </row>
    <row r="18" spans="1:9" ht="40.5" customHeight="1">
      <c r="A18" s="6" t="s">
        <v>3</v>
      </c>
      <c r="B18" s="2"/>
      <c r="C18" s="2"/>
      <c r="D18" s="2"/>
      <c r="E18" s="2"/>
      <c r="F18" s="2"/>
      <c r="G18" s="16">
        <f>558.5</f>
        <v>558.5</v>
      </c>
      <c r="H18" s="16">
        <v>332.6</v>
      </c>
      <c r="I18" s="16"/>
    </row>
    <row r="19" spans="1:9" ht="12.75">
      <c r="A19" s="3" t="s">
        <v>4</v>
      </c>
      <c r="B19" s="2"/>
      <c r="C19" s="2"/>
      <c r="D19" s="2"/>
      <c r="E19" s="2"/>
      <c r="F19" s="2"/>
      <c r="G19" s="17">
        <f>G17+G18</f>
        <v>23780.9</v>
      </c>
      <c r="H19" s="17">
        <f>H17+H18</f>
        <v>22321.699999999997</v>
      </c>
      <c r="I19" s="17">
        <v>93.9</v>
      </c>
    </row>
    <row r="20" spans="1:9" ht="15.75">
      <c r="A20" s="5" t="s">
        <v>5</v>
      </c>
      <c r="B20" s="3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18"/>
      <c r="H20" s="16"/>
      <c r="I20" s="16"/>
    </row>
    <row r="21" spans="1:9" ht="12.75">
      <c r="A21" s="7" t="s">
        <v>11</v>
      </c>
      <c r="B21" s="4"/>
      <c r="C21" s="9" t="s">
        <v>15</v>
      </c>
      <c r="D21" s="9"/>
      <c r="E21" s="9"/>
      <c r="F21" s="9"/>
      <c r="G21" s="16">
        <f>G25+G29+G22</f>
        <v>7863.199999999999</v>
      </c>
      <c r="H21" s="16">
        <f>H25+H29+H22</f>
        <v>7118.9</v>
      </c>
      <c r="I21" s="16">
        <v>90.5</v>
      </c>
    </row>
    <row r="22" spans="1:9" ht="51">
      <c r="A22" s="15" t="s">
        <v>95</v>
      </c>
      <c r="B22" s="4"/>
      <c r="C22" s="9" t="s">
        <v>15</v>
      </c>
      <c r="D22" s="9" t="s">
        <v>35</v>
      </c>
      <c r="E22" s="9"/>
      <c r="F22" s="9"/>
      <c r="G22" s="16">
        <f>G23</f>
        <v>473.9</v>
      </c>
      <c r="H22" s="16">
        <f>H23</f>
        <v>473.9</v>
      </c>
      <c r="I22" s="16"/>
    </row>
    <row r="23" spans="1:9" ht="25.5">
      <c r="A23" s="8" t="s">
        <v>14</v>
      </c>
      <c r="B23" s="4"/>
      <c r="C23" s="9" t="s">
        <v>15</v>
      </c>
      <c r="D23" s="9" t="s">
        <v>35</v>
      </c>
      <c r="E23" s="9" t="s">
        <v>17</v>
      </c>
      <c r="F23" s="9"/>
      <c r="G23" s="16">
        <f>G24</f>
        <v>473.9</v>
      </c>
      <c r="H23" s="16">
        <f>H24</f>
        <v>473.9</v>
      </c>
      <c r="I23" s="16"/>
    </row>
    <row r="24" spans="1:9" ht="25.5">
      <c r="A24" s="8" t="s">
        <v>96</v>
      </c>
      <c r="B24" s="4"/>
      <c r="C24" s="9" t="s">
        <v>15</v>
      </c>
      <c r="D24" s="9" t="s">
        <v>35</v>
      </c>
      <c r="E24" s="9" t="s">
        <v>17</v>
      </c>
      <c r="F24" s="9" t="s">
        <v>97</v>
      </c>
      <c r="G24" s="16">
        <v>473.9</v>
      </c>
      <c r="H24" s="16">
        <v>473.9</v>
      </c>
      <c r="I24" s="16"/>
    </row>
    <row r="25" spans="1:9" ht="63.75">
      <c r="A25" s="15" t="s">
        <v>13</v>
      </c>
      <c r="B25" s="4"/>
      <c r="C25" s="9" t="s">
        <v>15</v>
      </c>
      <c r="D25" s="9" t="s">
        <v>16</v>
      </c>
      <c r="E25" s="9"/>
      <c r="F25" s="9"/>
      <c r="G25" s="16">
        <f>G26</f>
        <v>697.4</v>
      </c>
      <c r="H25" s="16">
        <f>H26</f>
        <v>647.4</v>
      </c>
      <c r="I25" s="16"/>
    </row>
    <row r="26" spans="1:9" ht="25.5">
      <c r="A26" s="8" t="s">
        <v>14</v>
      </c>
      <c r="B26" s="4"/>
      <c r="C26" s="9" t="s">
        <v>15</v>
      </c>
      <c r="D26" s="9" t="s">
        <v>16</v>
      </c>
      <c r="E26" s="9" t="s">
        <v>17</v>
      </c>
      <c r="F26" s="9"/>
      <c r="G26" s="16">
        <f>G27+G28</f>
        <v>697.4</v>
      </c>
      <c r="H26" s="16">
        <f>H27+H28</f>
        <v>647.4</v>
      </c>
      <c r="I26" s="16"/>
    </row>
    <row r="27" spans="1:9" ht="12.75">
      <c r="A27" s="8" t="s">
        <v>18</v>
      </c>
      <c r="B27" s="4"/>
      <c r="C27" s="9" t="s">
        <v>15</v>
      </c>
      <c r="D27" s="9" t="s">
        <v>16</v>
      </c>
      <c r="E27" s="9" t="s">
        <v>17</v>
      </c>
      <c r="F27" s="9" t="s">
        <v>19</v>
      </c>
      <c r="G27" s="16">
        <v>328.5</v>
      </c>
      <c r="H27" s="16">
        <v>278.5</v>
      </c>
      <c r="I27" s="16"/>
    </row>
    <row r="28" spans="1:9" ht="38.25">
      <c r="A28" s="8" t="s">
        <v>20</v>
      </c>
      <c r="B28" s="4"/>
      <c r="C28" s="9" t="s">
        <v>15</v>
      </c>
      <c r="D28" s="9" t="s">
        <v>16</v>
      </c>
      <c r="E28" s="9" t="s">
        <v>17</v>
      </c>
      <c r="F28" s="9" t="s">
        <v>21</v>
      </c>
      <c r="G28" s="16">
        <v>368.9</v>
      </c>
      <c r="H28" s="16">
        <v>368.9</v>
      </c>
      <c r="I28" s="16"/>
    </row>
    <row r="29" spans="1:9" ht="65.25" customHeight="1">
      <c r="A29" s="15" t="s">
        <v>22</v>
      </c>
      <c r="B29" s="4"/>
      <c r="C29" s="9" t="s">
        <v>15</v>
      </c>
      <c r="D29" s="9" t="s">
        <v>23</v>
      </c>
      <c r="E29" s="9"/>
      <c r="F29" s="9"/>
      <c r="G29" s="16">
        <f>G30</f>
        <v>6691.9</v>
      </c>
      <c r="H29" s="16">
        <f>H30</f>
        <v>5997.6</v>
      </c>
      <c r="I29" s="16"/>
    </row>
    <row r="30" spans="1:9" ht="25.5">
      <c r="A30" s="8" t="s">
        <v>14</v>
      </c>
      <c r="B30" s="4"/>
      <c r="C30" s="9" t="s">
        <v>15</v>
      </c>
      <c r="D30" s="9" t="s">
        <v>23</v>
      </c>
      <c r="E30" s="9" t="s">
        <v>17</v>
      </c>
      <c r="F30" s="9"/>
      <c r="G30" s="16">
        <f>G31</f>
        <v>6691.9</v>
      </c>
      <c r="H30" s="16">
        <f>H31</f>
        <v>5997.6</v>
      </c>
      <c r="I30" s="16"/>
    </row>
    <row r="31" spans="1:9" ht="12.75">
      <c r="A31" s="8" t="s">
        <v>18</v>
      </c>
      <c r="B31" s="4"/>
      <c r="C31" s="9" t="s">
        <v>15</v>
      </c>
      <c r="D31" s="9" t="s">
        <v>23</v>
      </c>
      <c r="E31" s="9" t="s">
        <v>17</v>
      </c>
      <c r="F31" s="9" t="s">
        <v>19</v>
      </c>
      <c r="G31" s="16">
        <f>6687.5+4.4</f>
        <v>6691.9</v>
      </c>
      <c r="H31" s="16">
        <v>5997.6</v>
      </c>
      <c r="I31" s="16"/>
    </row>
    <row r="32" spans="1:9" ht="38.25">
      <c r="A32" s="10" t="s">
        <v>24</v>
      </c>
      <c r="B32" s="4"/>
      <c r="C32" s="9" t="s">
        <v>16</v>
      </c>
      <c r="D32" s="9"/>
      <c r="E32" s="9"/>
      <c r="F32" s="9"/>
      <c r="G32" s="16">
        <f>G33</f>
        <v>50.5</v>
      </c>
      <c r="H32" s="16">
        <f>H33</f>
        <v>50.5</v>
      </c>
      <c r="I32" s="16">
        <v>100</v>
      </c>
    </row>
    <row r="33" spans="1:9" ht="25.5">
      <c r="A33" s="15" t="s">
        <v>25</v>
      </c>
      <c r="B33" s="4"/>
      <c r="C33" s="9" t="s">
        <v>16</v>
      </c>
      <c r="D33" s="9" t="s">
        <v>26</v>
      </c>
      <c r="E33" s="9"/>
      <c r="F33" s="9"/>
      <c r="G33" s="16">
        <f>G34</f>
        <v>50.5</v>
      </c>
      <c r="H33" s="16">
        <f>H34</f>
        <v>50.5</v>
      </c>
      <c r="I33" s="16"/>
    </row>
    <row r="34" spans="1:9" ht="63.75">
      <c r="A34" s="8" t="s">
        <v>99</v>
      </c>
      <c r="B34" s="4"/>
      <c r="C34" s="9" t="s">
        <v>16</v>
      </c>
      <c r="D34" s="9" t="s">
        <v>26</v>
      </c>
      <c r="E34" s="9" t="s">
        <v>98</v>
      </c>
      <c r="F34" s="9" t="s">
        <v>46</v>
      </c>
      <c r="G34" s="16">
        <v>50.5</v>
      </c>
      <c r="H34" s="16">
        <v>50.5</v>
      </c>
      <c r="I34" s="16"/>
    </row>
    <row r="35" spans="1:9" ht="12.75">
      <c r="A35" s="10" t="s">
        <v>84</v>
      </c>
      <c r="B35" s="4"/>
      <c r="C35" s="9" t="s">
        <v>23</v>
      </c>
      <c r="D35" s="9"/>
      <c r="E35" s="9"/>
      <c r="F35" s="9"/>
      <c r="G35" s="16">
        <f aca="true" t="shared" si="0" ref="G35:H37">G36</f>
        <v>1299.2</v>
      </c>
      <c r="H35" s="16">
        <f t="shared" si="0"/>
        <v>1299.2</v>
      </c>
      <c r="I35" s="16">
        <v>100</v>
      </c>
    </row>
    <row r="36" spans="1:9" ht="12.75">
      <c r="A36" s="15" t="s">
        <v>85</v>
      </c>
      <c r="B36" s="4"/>
      <c r="C36" s="9" t="s">
        <v>23</v>
      </c>
      <c r="D36" s="9" t="s">
        <v>41</v>
      </c>
      <c r="E36" s="9"/>
      <c r="F36" s="9"/>
      <c r="G36" s="16">
        <f t="shared" si="0"/>
        <v>1299.2</v>
      </c>
      <c r="H36" s="16">
        <f t="shared" si="0"/>
        <v>1299.2</v>
      </c>
      <c r="I36" s="16"/>
    </row>
    <row r="37" spans="1:9" ht="12.75">
      <c r="A37" s="8" t="s">
        <v>86</v>
      </c>
      <c r="B37" s="4"/>
      <c r="C37" s="9" t="s">
        <v>23</v>
      </c>
      <c r="D37" s="9" t="s">
        <v>41</v>
      </c>
      <c r="E37" s="9" t="s">
        <v>87</v>
      </c>
      <c r="F37" s="9"/>
      <c r="G37" s="16">
        <f t="shared" si="0"/>
        <v>1299.2</v>
      </c>
      <c r="H37" s="16">
        <f t="shared" si="0"/>
        <v>1299.2</v>
      </c>
      <c r="I37" s="16"/>
    </row>
    <row r="38" spans="1:9" ht="25.5">
      <c r="A38" s="8" t="s">
        <v>88</v>
      </c>
      <c r="B38" s="4"/>
      <c r="C38" s="9" t="s">
        <v>23</v>
      </c>
      <c r="D38" s="9" t="s">
        <v>41</v>
      </c>
      <c r="E38" s="9" t="s">
        <v>87</v>
      </c>
      <c r="F38" s="9" t="s">
        <v>89</v>
      </c>
      <c r="G38" s="16">
        <v>1299.2</v>
      </c>
      <c r="H38" s="16">
        <v>1299.2</v>
      </c>
      <c r="I38" s="16"/>
    </row>
    <row r="39" spans="1:9" ht="25.5">
      <c r="A39" s="10" t="s">
        <v>27</v>
      </c>
      <c r="B39" s="4"/>
      <c r="C39" s="9" t="s">
        <v>28</v>
      </c>
      <c r="D39" s="9"/>
      <c r="E39" s="9"/>
      <c r="F39" s="9"/>
      <c r="G39" s="16">
        <f aca="true" t="shared" si="1" ref="G39:H41">G40</f>
        <v>6317.8</v>
      </c>
      <c r="H39" s="16">
        <f t="shared" si="1"/>
        <v>6084.3</v>
      </c>
      <c r="I39" s="16">
        <v>96.3</v>
      </c>
    </row>
    <row r="40" spans="1:9" ht="12.75">
      <c r="A40" s="15" t="s">
        <v>34</v>
      </c>
      <c r="B40" s="4"/>
      <c r="C40" s="9" t="s">
        <v>28</v>
      </c>
      <c r="D40" s="9" t="s">
        <v>35</v>
      </c>
      <c r="E40" s="9"/>
      <c r="F40" s="9"/>
      <c r="G40" s="16">
        <f t="shared" si="1"/>
        <v>6317.8</v>
      </c>
      <c r="H40" s="16">
        <f t="shared" si="1"/>
        <v>6084.3</v>
      </c>
      <c r="I40" s="16"/>
    </row>
    <row r="41" spans="1:9" ht="25.5">
      <c r="A41" s="8" t="s">
        <v>36</v>
      </c>
      <c r="B41" s="2"/>
      <c r="C41" s="9" t="s">
        <v>28</v>
      </c>
      <c r="D41" s="9" t="s">
        <v>35</v>
      </c>
      <c r="E41" s="9" t="s">
        <v>37</v>
      </c>
      <c r="F41" s="9"/>
      <c r="G41" s="16">
        <f t="shared" si="1"/>
        <v>6317.8</v>
      </c>
      <c r="H41" s="16">
        <f t="shared" si="1"/>
        <v>6084.3</v>
      </c>
      <c r="I41" s="16"/>
    </row>
    <row r="42" spans="1:9" ht="25.5">
      <c r="A42" s="8" t="s">
        <v>38</v>
      </c>
      <c r="B42" s="2"/>
      <c r="C42" s="9" t="s">
        <v>28</v>
      </c>
      <c r="D42" s="9" t="s">
        <v>35</v>
      </c>
      <c r="E42" s="9" t="s">
        <v>37</v>
      </c>
      <c r="F42" s="9" t="s">
        <v>39</v>
      </c>
      <c r="G42" s="16">
        <v>6317.8</v>
      </c>
      <c r="H42" s="16">
        <v>6084.3</v>
      </c>
      <c r="I42" s="16"/>
    </row>
    <row r="43" spans="1:9" ht="12.75">
      <c r="A43" s="10" t="s">
        <v>79</v>
      </c>
      <c r="B43" s="2"/>
      <c r="C43" s="9" t="s">
        <v>81</v>
      </c>
      <c r="D43" s="9"/>
      <c r="E43" s="9"/>
      <c r="F43" s="9"/>
      <c r="G43" s="16">
        <f aca="true" t="shared" si="2" ref="G43:H45">G44</f>
        <v>43.8</v>
      </c>
      <c r="H43" s="16">
        <f t="shared" si="2"/>
        <v>43.8</v>
      </c>
      <c r="I43" s="16">
        <v>100</v>
      </c>
    </row>
    <row r="44" spans="1:9" ht="25.5">
      <c r="A44" s="15" t="s">
        <v>100</v>
      </c>
      <c r="B44" s="2"/>
      <c r="C44" s="9" t="s">
        <v>81</v>
      </c>
      <c r="D44" s="9" t="s">
        <v>81</v>
      </c>
      <c r="E44" s="9"/>
      <c r="F44" s="9"/>
      <c r="G44" s="16">
        <f t="shared" si="2"/>
        <v>43.8</v>
      </c>
      <c r="H44" s="16">
        <f t="shared" si="2"/>
        <v>43.8</v>
      </c>
      <c r="I44" s="16"/>
    </row>
    <row r="45" spans="1:9" ht="25.5">
      <c r="A45" s="8" t="s">
        <v>122</v>
      </c>
      <c r="B45" s="2"/>
      <c r="C45" s="9" t="s">
        <v>81</v>
      </c>
      <c r="D45" s="9" t="s">
        <v>81</v>
      </c>
      <c r="E45" s="9" t="s">
        <v>124</v>
      </c>
      <c r="F45" s="9"/>
      <c r="G45" s="16">
        <f t="shared" si="2"/>
        <v>43.8</v>
      </c>
      <c r="H45" s="16">
        <f t="shared" si="2"/>
        <v>43.8</v>
      </c>
      <c r="I45" s="16"/>
    </row>
    <row r="46" spans="1:9" ht="12.75">
      <c r="A46" s="8" t="s">
        <v>123</v>
      </c>
      <c r="B46" s="2"/>
      <c r="C46" s="9" t="s">
        <v>81</v>
      </c>
      <c r="D46" s="9" t="s">
        <v>81</v>
      </c>
      <c r="E46" s="9" t="s">
        <v>124</v>
      </c>
      <c r="F46" s="9" t="s">
        <v>125</v>
      </c>
      <c r="G46" s="16">
        <v>43.8</v>
      </c>
      <c r="H46" s="16">
        <v>43.8</v>
      </c>
      <c r="I46" s="16"/>
    </row>
    <row r="47" spans="1:9" ht="38.25">
      <c r="A47" s="10" t="s">
        <v>40</v>
      </c>
      <c r="B47" s="2"/>
      <c r="C47" s="9" t="s">
        <v>41</v>
      </c>
      <c r="D47" s="9"/>
      <c r="E47" s="9"/>
      <c r="F47" s="9"/>
      <c r="G47" s="16">
        <f>G48+G51</f>
        <v>4548.8</v>
      </c>
      <c r="H47" s="16">
        <f>H48+H51</f>
        <v>4184</v>
      </c>
      <c r="I47" s="16">
        <v>92</v>
      </c>
    </row>
    <row r="48" spans="1:9" ht="12.75">
      <c r="A48" s="15" t="s">
        <v>42</v>
      </c>
      <c r="B48" s="2"/>
      <c r="C48" s="9" t="s">
        <v>41</v>
      </c>
      <c r="D48" s="9" t="s">
        <v>15</v>
      </c>
      <c r="E48" s="9"/>
      <c r="F48" s="9"/>
      <c r="G48" s="16">
        <f>G49</f>
        <v>4508.8</v>
      </c>
      <c r="H48" s="16">
        <f>H49</f>
        <v>4144</v>
      </c>
      <c r="I48" s="16"/>
    </row>
    <row r="49" spans="1:9" ht="38.25">
      <c r="A49" s="8" t="s">
        <v>43</v>
      </c>
      <c r="B49" s="2"/>
      <c r="C49" s="9" t="s">
        <v>41</v>
      </c>
      <c r="D49" s="9" t="s">
        <v>15</v>
      </c>
      <c r="E49" s="9" t="s">
        <v>44</v>
      </c>
      <c r="F49" s="9"/>
      <c r="G49" s="16">
        <f>G50</f>
        <v>4508.8</v>
      </c>
      <c r="H49" s="16">
        <f>H50</f>
        <v>4144</v>
      </c>
      <c r="I49" s="16"/>
    </row>
    <row r="50" spans="1:9" ht="25.5">
      <c r="A50" s="8" t="s">
        <v>45</v>
      </c>
      <c r="B50" s="2"/>
      <c r="C50" s="9" t="s">
        <v>41</v>
      </c>
      <c r="D50" s="9" t="s">
        <v>15</v>
      </c>
      <c r="E50" s="9" t="s">
        <v>44</v>
      </c>
      <c r="F50" s="9" t="s">
        <v>46</v>
      </c>
      <c r="G50" s="16">
        <v>4508.8</v>
      </c>
      <c r="H50" s="16">
        <v>4144</v>
      </c>
      <c r="I50" s="16"/>
    </row>
    <row r="51" spans="1:9" ht="38.25">
      <c r="A51" s="8" t="s">
        <v>53</v>
      </c>
      <c r="B51" s="2"/>
      <c r="C51" s="9" t="s">
        <v>41</v>
      </c>
      <c r="D51" s="9" t="s">
        <v>15</v>
      </c>
      <c r="E51" s="9" t="s">
        <v>54</v>
      </c>
      <c r="F51" s="9"/>
      <c r="G51" s="16">
        <f>G52</f>
        <v>40</v>
      </c>
      <c r="H51" s="16">
        <f>H52</f>
        <v>40</v>
      </c>
      <c r="I51" s="16"/>
    </row>
    <row r="52" spans="1:9" ht="38.25">
      <c r="A52" s="8" t="s">
        <v>55</v>
      </c>
      <c r="B52" s="2"/>
      <c r="C52" s="9" t="s">
        <v>41</v>
      </c>
      <c r="D52" s="9" t="s">
        <v>15</v>
      </c>
      <c r="E52" s="9" t="s">
        <v>54</v>
      </c>
      <c r="F52" s="9" t="s">
        <v>56</v>
      </c>
      <c r="G52" s="16">
        <v>40</v>
      </c>
      <c r="H52" s="16">
        <v>40</v>
      </c>
      <c r="I52" s="16"/>
    </row>
    <row r="53" spans="1:9" ht="12.75">
      <c r="A53" s="10" t="s">
        <v>57</v>
      </c>
      <c r="B53" s="2"/>
      <c r="C53" s="9" t="s">
        <v>58</v>
      </c>
      <c r="D53" s="9"/>
      <c r="E53" s="9"/>
      <c r="F53" s="9"/>
      <c r="G53" s="16">
        <f>G54</f>
        <v>3657.6</v>
      </c>
      <c r="H53" s="16">
        <f>H54</f>
        <v>3541</v>
      </c>
      <c r="I53" s="16">
        <v>96.8</v>
      </c>
    </row>
    <row r="54" spans="1:9" ht="12.75">
      <c r="A54" s="15" t="s">
        <v>59</v>
      </c>
      <c r="B54" s="2"/>
      <c r="C54" s="9" t="s">
        <v>58</v>
      </c>
      <c r="D54" s="9" t="s">
        <v>35</v>
      </c>
      <c r="E54" s="9"/>
      <c r="F54" s="9"/>
      <c r="G54" s="16">
        <f>G55+G57</f>
        <v>3657.6</v>
      </c>
      <c r="H54" s="16">
        <f>H55+H57</f>
        <v>3541</v>
      </c>
      <c r="I54" s="16"/>
    </row>
    <row r="55" spans="1:9" ht="25.5">
      <c r="A55" s="8" t="s">
        <v>77</v>
      </c>
      <c r="B55" s="2"/>
      <c r="C55" s="9" t="s">
        <v>58</v>
      </c>
      <c r="D55" s="9" t="s">
        <v>35</v>
      </c>
      <c r="E55" s="9" t="s">
        <v>78</v>
      </c>
      <c r="F55" s="9"/>
      <c r="G55" s="16">
        <f>G56</f>
        <v>3430</v>
      </c>
      <c r="H55" s="16">
        <f>H56</f>
        <v>3341.5</v>
      </c>
      <c r="I55" s="16"/>
    </row>
    <row r="56" spans="1:9" ht="25.5">
      <c r="A56" s="8" t="s">
        <v>45</v>
      </c>
      <c r="B56" s="2"/>
      <c r="C56" s="9" t="s">
        <v>58</v>
      </c>
      <c r="D56" s="9" t="s">
        <v>35</v>
      </c>
      <c r="E56" s="9" t="s">
        <v>78</v>
      </c>
      <c r="F56" s="9" t="s">
        <v>46</v>
      </c>
      <c r="G56" s="16">
        <v>3430</v>
      </c>
      <c r="H56" s="16">
        <v>3341.5</v>
      </c>
      <c r="I56" s="16"/>
    </row>
    <row r="57" spans="1:9" ht="25.5">
      <c r="A57" s="8" t="s">
        <v>60</v>
      </c>
      <c r="B57" s="2"/>
      <c r="C57" s="9" t="s">
        <v>58</v>
      </c>
      <c r="D57" s="9" t="s">
        <v>35</v>
      </c>
      <c r="E57" s="9" t="s">
        <v>61</v>
      </c>
      <c r="F57" s="9"/>
      <c r="G57" s="16">
        <f>G58</f>
        <v>227.6</v>
      </c>
      <c r="H57" s="16">
        <f>H58</f>
        <v>199.5</v>
      </c>
      <c r="I57" s="16"/>
    </row>
    <row r="58" spans="1:9" ht="38.25">
      <c r="A58" s="8" t="s">
        <v>62</v>
      </c>
      <c r="B58" s="2"/>
      <c r="C58" s="9" t="s">
        <v>58</v>
      </c>
      <c r="D58" s="9" t="s">
        <v>35</v>
      </c>
      <c r="E58" s="9" t="s">
        <v>61</v>
      </c>
      <c r="F58" s="9" t="s">
        <v>63</v>
      </c>
      <c r="G58" s="16">
        <v>227.6</v>
      </c>
      <c r="H58" s="16">
        <v>199.5</v>
      </c>
      <c r="I58" s="16"/>
    </row>
    <row r="59" spans="1:9" ht="15.75">
      <c r="A59" s="5" t="s">
        <v>64</v>
      </c>
      <c r="B59" s="2"/>
      <c r="C59" s="2"/>
      <c r="D59" s="2"/>
      <c r="E59" s="2"/>
      <c r="F59" s="2"/>
      <c r="G59" s="17">
        <f>G21+G32+G39+G47+G53+G35+G43</f>
        <v>23780.899999999998</v>
      </c>
      <c r="H59" s="17">
        <f>H21+H32+H39+H47+H53+H35+H43</f>
        <v>22321.7</v>
      </c>
      <c r="I59" s="17">
        <v>93.9</v>
      </c>
    </row>
    <row r="62" spans="1:7" ht="12.75">
      <c r="A62" s="21"/>
      <c r="B62" s="21"/>
      <c r="C62" s="21"/>
      <c r="D62" s="21"/>
      <c r="E62" s="21"/>
      <c r="F62" s="21"/>
      <c r="G62" s="21"/>
    </row>
  </sheetData>
  <mergeCells count="4">
    <mergeCell ref="A62:G62"/>
    <mergeCell ref="B15:F15"/>
    <mergeCell ref="F14:G14"/>
    <mergeCell ref="A12:G12"/>
  </mergeCells>
  <printOptions/>
  <pageMargins left="0.3937007874015748" right="0.3937007874015748" top="0.5905511811023623" bottom="0.72" header="0.5118110236220472" footer="0.5118110236220472"/>
  <pageSetup firstPageNumber="122" useFirstPageNumber="1" horizontalDpi="600" verticalDpi="600" orientation="portrait" paperSize="9" scale="84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68"/>
  <sheetViews>
    <sheetView view="pageBreakPreview" zoomScale="60" workbookViewId="0" topLeftCell="A30">
      <selection activeCell="A67" sqref="A67"/>
    </sheetView>
  </sheetViews>
  <sheetFormatPr defaultColWidth="9.00390625" defaultRowHeight="12.75"/>
  <cols>
    <col min="1" max="1" width="32.25390625" style="0" customWidth="1"/>
    <col min="3" max="3" width="10.125" style="0" bestFit="1" customWidth="1"/>
    <col min="7" max="7" width="10.875" style="0" customWidth="1"/>
    <col min="8" max="8" width="11.375" style="0" customWidth="1"/>
    <col min="9" max="9" width="14.125" style="0" customWidth="1"/>
  </cols>
  <sheetData>
    <row r="2" ht="12.75">
      <c r="E2" t="s">
        <v>131</v>
      </c>
    </row>
    <row r="3" ht="12.75">
      <c r="E3" t="s">
        <v>90</v>
      </c>
    </row>
    <row r="4" ht="12.75">
      <c r="E4" t="s">
        <v>91</v>
      </c>
    </row>
    <row r="5" ht="12.75">
      <c r="E5" t="s">
        <v>92</v>
      </c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6" t="s">
        <v>66</v>
      </c>
      <c r="B12" s="26"/>
      <c r="C12" s="26"/>
      <c r="D12" s="26"/>
      <c r="E12" s="26"/>
      <c r="F12" s="26"/>
      <c r="G12" s="26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25" t="s">
        <v>12</v>
      </c>
      <c r="G14" s="25"/>
      <c r="H14" s="1"/>
      <c r="I14" s="1"/>
      <c r="J14" s="1"/>
      <c r="K14" s="1"/>
    </row>
    <row r="15" spans="1:9" ht="12.75">
      <c r="A15" s="3" t="s">
        <v>0</v>
      </c>
      <c r="B15" s="22"/>
      <c r="C15" s="23"/>
      <c r="D15" s="23"/>
      <c r="E15" s="23"/>
      <c r="F15" s="24"/>
      <c r="G15" s="3" t="s">
        <v>102</v>
      </c>
      <c r="H15" s="3" t="s">
        <v>103</v>
      </c>
      <c r="I15" s="14" t="s">
        <v>136</v>
      </c>
    </row>
    <row r="16" spans="1:9" ht="15.75">
      <c r="A16" s="5" t="s">
        <v>1</v>
      </c>
      <c r="B16" s="4"/>
      <c r="C16" s="4"/>
      <c r="D16" s="4"/>
      <c r="E16" s="4"/>
      <c r="F16" s="4"/>
      <c r="G16" s="11"/>
      <c r="H16" s="16"/>
      <c r="I16" s="16"/>
    </row>
    <row r="17" spans="1:9" ht="12.75">
      <c r="A17" s="3" t="s">
        <v>2</v>
      </c>
      <c r="B17" s="2"/>
      <c r="C17" s="2"/>
      <c r="D17" s="2"/>
      <c r="E17" s="2"/>
      <c r="F17" s="2"/>
      <c r="G17" s="16">
        <v>58431.4</v>
      </c>
      <c r="H17" s="16">
        <v>57220.3</v>
      </c>
      <c r="I17" s="16"/>
    </row>
    <row r="18" spans="1:9" ht="40.5" customHeight="1">
      <c r="A18" s="6" t="s">
        <v>3</v>
      </c>
      <c r="B18" s="2"/>
      <c r="C18" s="2"/>
      <c r="D18" s="2"/>
      <c r="E18" s="2"/>
      <c r="F18" s="2"/>
      <c r="G18" s="16">
        <f>399.5</f>
        <v>399.5</v>
      </c>
      <c r="H18" s="16">
        <v>216</v>
      </c>
      <c r="I18" s="16"/>
    </row>
    <row r="19" spans="1:9" ht="12.75">
      <c r="A19" s="3" t="s">
        <v>4</v>
      </c>
      <c r="B19" s="2"/>
      <c r="C19" s="2"/>
      <c r="D19" s="2"/>
      <c r="E19" s="2"/>
      <c r="F19" s="2"/>
      <c r="G19" s="17">
        <f>G17+G18</f>
        <v>58830.9</v>
      </c>
      <c r="H19" s="17">
        <f>H17+H18</f>
        <v>57436.3</v>
      </c>
      <c r="I19" s="17">
        <v>97.6</v>
      </c>
    </row>
    <row r="20" spans="1:9" ht="15.75">
      <c r="A20" s="5" t="s">
        <v>5</v>
      </c>
      <c r="B20" s="3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18"/>
      <c r="H20" s="16"/>
      <c r="I20" s="16"/>
    </row>
    <row r="21" spans="1:9" ht="12.75">
      <c r="A21" s="7" t="s">
        <v>11</v>
      </c>
      <c r="B21" s="4"/>
      <c r="C21" s="9" t="s">
        <v>15</v>
      </c>
      <c r="D21" s="9"/>
      <c r="E21" s="9"/>
      <c r="F21" s="9"/>
      <c r="G21" s="16">
        <f>G25+G29+G22</f>
        <v>6833.299999999999</v>
      </c>
      <c r="H21" s="16">
        <f>H25+H29+H22</f>
        <v>6278.4</v>
      </c>
      <c r="I21" s="16">
        <v>91.9</v>
      </c>
    </row>
    <row r="22" spans="1:9" ht="51">
      <c r="A22" s="15" t="s">
        <v>95</v>
      </c>
      <c r="B22" s="4"/>
      <c r="C22" s="9" t="s">
        <v>15</v>
      </c>
      <c r="D22" s="9" t="s">
        <v>35</v>
      </c>
      <c r="E22" s="9"/>
      <c r="F22" s="9"/>
      <c r="G22" s="16">
        <f>G23</f>
        <v>393</v>
      </c>
      <c r="H22" s="16">
        <f>H23</f>
        <v>393</v>
      </c>
      <c r="I22" s="16"/>
    </row>
    <row r="23" spans="1:9" ht="25.5">
      <c r="A23" s="8" t="s">
        <v>14</v>
      </c>
      <c r="B23" s="4"/>
      <c r="C23" s="9" t="s">
        <v>15</v>
      </c>
      <c r="D23" s="9" t="s">
        <v>35</v>
      </c>
      <c r="E23" s="9" t="s">
        <v>17</v>
      </c>
      <c r="F23" s="9"/>
      <c r="G23" s="16">
        <f>G24</f>
        <v>393</v>
      </c>
      <c r="H23" s="16">
        <f>H24</f>
        <v>393</v>
      </c>
      <c r="I23" s="16"/>
    </row>
    <row r="24" spans="1:9" ht="17.25" customHeight="1">
      <c r="A24" s="8" t="s">
        <v>96</v>
      </c>
      <c r="B24" s="4"/>
      <c r="C24" s="9" t="s">
        <v>15</v>
      </c>
      <c r="D24" s="9" t="s">
        <v>35</v>
      </c>
      <c r="E24" s="9" t="s">
        <v>17</v>
      </c>
      <c r="F24" s="9" t="s">
        <v>97</v>
      </c>
      <c r="G24" s="16">
        <v>393</v>
      </c>
      <c r="H24" s="16">
        <v>393</v>
      </c>
      <c r="I24" s="16"/>
    </row>
    <row r="25" spans="1:9" ht="63.75">
      <c r="A25" s="15" t="s">
        <v>13</v>
      </c>
      <c r="B25" s="4"/>
      <c r="C25" s="9" t="s">
        <v>15</v>
      </c>
      <c r="D25" s="9" t="s">
        <v>16</v>
      </c>
      <c r="E25" s="9"/>
      <c r="F25" s="9"/>
      <c r="G25" s="16">
        <f>G26</f>
        <v>624.9</v>
      </c>
      <c r="H25" s="16">
        <f>H26</f>
        <v>302.9</v>
      </c>
      <c r="I25" s="16"/>
    </row>
    <row r="26" spans="1:9" ht="25.5">
      <c r="A26" s="8" t="s">
        <v>14</v>
      </c>
      <c r="B26" s="4"/>
      <c r="C26" s="9" t="s">
        <v>15</v>
      </c>
      <c r="D26" s="9" t="s">
        <v>16</v>
      </c>
      <c r="E26" s="9" t="s">
        <v>17</v>
      </c>
      <c r="F26" s="9"/>
      <c r="G26" s="16">
        <f>G27+G28</f>
        <v>624.9</v>
      </c>
      <c r="H26" s="16">
        <f>H27+H28</f>
        <v>302.9</v>
      </c>
      <c r="I26" s="16"/>
    </row>
    <row r="27" spans="1:9" ht="12.75">
      <c r="A27" s="8" t="s">
        <v>18</v>
      </c>
      <c r="B27" s="4"/>
      <c r="C27" s="9" t="s">
        <v>15</v>
      </c>
      <c r="D27" s="9" t="s">
        <v>16</v>
      </c>
      <c r="E27" s="9" t="s">
        <v>17</v>
      </c>
      <c r="F27" s="9" t="s">
        <v>19</v>
      </c>
      <c r="G27" s="16">
        <v>442.2</v>
      </c>
      <c r="H27" s="16">
        <v>185.9</v>
      </c>
      <c r="I27" s="16"/>
    </row>
    <row r="28" spans="1:9" ht="38.25">
      <c r="A28" s="8" t="s">
        <v>20</v>
      </c>
      <c r="B28" s="4"/>
      <c r="C28" s="9" t="s">
        <v>15</v>
      </c>
      <c r="D28" s="9" t="s">
        <v>16</v>
      </c>
      <c r="E28" s="9" t="s">
        <v>17</v>
      </c>
      <c r="F28" s="9" t="s">
        <v>21</v>
      </c>
      <c r="G28" s="16">
        <v>182.7</v>
      </c>
      <c r="H28" s="16">
        <v>117</v>
      </c>
      <c r="I28" s="16"/>
    </row>
    <row r="29" spans="1:9" ht="66.75" customHeight="1">
      <c r="A29" s="15" t="s">
        <v>22</v>
      </c>
      <c r="B29" s="4"/>
      <c r="C29" s="9" t="s">
        <v>15</v>
      </c>
      <c r="D29" s="9" t="s">
        <v>23</v>
      </c>
      <c r="E29" s="9"/>
      <c r="F29" s="9"/>
      <c r="G29" s="16">
        <f>G30</f>
        <v>5815.4</v>
      </c>
      <c r="H29" s="16">
        <f>H30</f>
        <v>5582.5</v>
      </c>
      <c r="I29" s="16"/>
    </row>
    <row r="30" spans="1:9" ht="25.5">
      <c r="A30" s="8" t="s">
        <v>14</v>
      </c>
      <c r="B30" s="4"/>
      <c r="C30" s="9" t="s">
        <v>15</v>
      </c>
      <c r="D30" s="9" t="s">
        <v>23</v>
      </c>
      <c r="E30" s="9" t="s">
        <v>17</v>
      </c>
      <c r="F30" s="9"/>
      <c r="G30" s="16">
        <f>G31</f>
        <v>5815.4</v>
      </c>
      <c r="H30" s="16">
        <f>H31</f>
        <v>5582.5</v>
      </c>
      <c r="I30" s="16"/>
    </row>
    <row r="31" spans="1:9" ht="12.75">
      <c r="A31" s="8" t="s">
        <v>18</v>
      </c>
      <c r="B31" s="4"/>
      <c r="C31" s="9" t="s">
        <v>15</v>
      </c>
      <c r="D31" s="9" t="s">
        <v>23</v>
      </c>
      <c r="E31" s="9" t="s">
        <v>17</v>
      </c>
      <c r="F31" s="9" t="s">
        <v>19</v>
      </c>
      <c r="G31" s="16">
        <v>5815.4</v>
      </c>
      <c r="H31" s="16">
        <v>5582.5</v>
      </c>
      <c r="I31" s="16"/>
    </row>
    <row r="32" spans="1:9" ht="38.25">
      <c r="A32" s="10" t="s">
        <v>24</v>
      </c>
      <c r="B32" s="4"/>
      <c r="C32" s="9" t="s">
        <v>16</v>
      </c>
      <c r="D32" s="9"/>
      <c r="E32" s="9"/>
      <c r="F32" s="9"/>
      <c r="G32" s="16">
        <f>G33</f>
        <v>50.3</v>
      </c>
      <c r="H32" s="16">
        <f>H33</f>
        <v>0</v>
      </c>
      <c r="I32" s="16"/>
    </row>
    <row r="33" spans="1:9" ht="25.5">
      <c r="A33" s="15" t="s">
        <v>25</v>
      </c>
      <c r="B33" s="4"/>
      <c r="C33" s="9" t="s">
        <v>16</v>
      </c>
      <c r="D33" s="9" t="s">
        <v>26</v>
      </c>
      <c r="E33" s="9"/>
      <c r="F33" s="9"/>
      <c r="G33" s="16">
        <f>G34</f>
        <v>50.3</v>
      </c>
      <c r="H33" s="16">
        <f>H34</f>
        <v>0</v>
      </c>
      <c r="I33" s="16"/>
    </row>
    <row r="34" spans="1:9" ht="63.75">
      <c r="A34" s="8" t="s">
        <v>99</v>
      </c>
      <c r="B34" s="4"/>
      <c r="C34" s="9" t="s">
        <v>16</v>
      </c>
      <c r="D34" s="9" t="s">
        <v>26</v>
      </c>
      <c r="E34" s="9" t="s">
        <v>98</v>
      </c>
      <c r="F34" s="9" t="s">
        <v>46</v>
      </c>
      <c r="G34" s="16">
        <v>50.3</v>
      </c>
      <c r="H34" s="16"/>
      <c r="I34" s="16"/>
    </row>
    <row r="35" spans="1:9" ht="12.75">
      <c r="A35" s="10" t="s">
        <v>84</v>
      </c>
      <c r="B35" s="4"/>
      <c r="C35" s="9" t="s">
        <v>23</v>
      </c>
      <c r="D35" s="9"/>
      <c r="E35" s="9"/>
      <c r="F35" s="9"/>
      <c r="G35" s="16">
        <f aca="true" t="shared" si="0" ref="G35:H37">G36</f>
        <v>764.6</v>
      </c>
      <c r="H35" s="16">
        <f t="shared" si="0"/>
        <v>764.6</v>
      </c>
      <c r="I35" s="16">
        <v>100</v>
      </c>
    </row>
    <row r="36" spans="1:9" ht="12.75">
      <c r="A36" s="15" t="s">
        <v>85</v>
      </c>
      <c r="B36" s="4"/>
      <c r="C36" s="9" t="s">
        <v>23</v>
      </c>
      <c r="D36" s="9" t="s">
        <v>41</v>
      </c>
      <c r="E36" s="9"/>
      <c r="F36" s="9"/>
      <c r="G36" s="16">
        <f t="shared" si="0"/>
        <v>764.6</v>
      </c>
      <c r="H36" s="16">
        <f t="shared" si="0"/>
        <v>764.6</v>
      </c>
      <c r="I36" s="16"/>
    </row>
    <row r="37" spans="1:9" ht="12.75">
      <c r="A37" s="8" t="s">
        <v>86</v>
      </c>
      <c r="B37" s="4"/>
      <c r="C37" s="9" t="s">
        <v>23</v>
      </c>
      <c r="D37" s="9" t="s">
        <v>41</v>
      </c>
      <c r="E37" s="9" t="s">
        <v>87</v>
      </c>
      <c r="F37" s="9"/>
      <c r="G37" s="16">
        <f t="shared" si="0"/>
        <v>764.6</v>
      </c>
      <c r="H37" s="16">
        <f t="shared" si="0"/>
        <v>764.6</v>
      </c>
      <c r="I37" s="16"/>
    </row>
    <row r="38" spans="1:9" ht="25.5">
      <c r="A38" s="8" t="s">
        <v>88</v>
      </c>
      <c r="B38" s="4"/>
      <c r="C38" s="9" t="s">
        <v>23</v>
      </c>
      <c r="D38" s="9" t="s">
        <v>41</v>
      </c>
      <c r="E38" s="9" t="s">
        <v>87</v>
      </c>
      <c r="F38" s="9" t="s">
        <v>89</v>
      </c>
      <c r="G38" s="16">
        <v>764.6</v>
      </c>
      <c r="H38" s="16">
        <v>764.6</v>
      </c>
      <c r="I38" s="16"/>
    </row>
    <row r="39" spans="1:9" ht="25.5">
      <c r="A39" s="10" t="s">
        <v>27</v>
      </c>
      <c r="B39" s="4"/>
      <c r="C39" s="9" t="s">
        <v>28</v>
      </c>
      <c r="D39" s="9"/>
      <c r="E39" s="9"/>
      <c r="F39" s="9"/>
      <c r="G39" s="16">
        <f>G40+G43</f>
        <v>26357.1</v>
      </c>
      <c r="H39" s="16">
        <f>H40+H43</f>
        <v>25990.1</v>
      </c>
      <c r="I39" s="16">
        <v>98.6</v>
      </c>
    </row>
    <row r="40" spans="1:9" ht="12.75">
      <c r="A40" s="15" t="s">
        <v>29</v>
      </c>
      <c r="B40" s="4"/>
      <c r="C40" s="9" t="s">
        <v>28</v>
      </c>
      <c r="D40" s="9" t="s">
        <v>15</v>
      </c>
      <c r="E40" s="9"/>
      <c r="F40" s="9"/>
      <c r="G40" s="16">
        <f>G41</f>
        <v>17328</v>
      </c>
      <c r="H40" s="16">
        <f>H41</f>
        <v>17243.2</v>
      </c>
      <c r="I40" s="16"/>
    </row>
    <row r="41" spans="1:9" ht="12.75">
      <c r="A41" s="8" t="s">
        <v>30</v>
      </c>
      <c r="B41" s="4"/>
      <c r="C41" s="9" t="s">
        <v>28</v>
      </c>
      <c r="D41" s="9" t="s">
        <v>15</v>
      </c>
      <c r="E41" s="9" t="s">
        <v>31</v>
      </c>
      <c r="F41" s="9"/>
      <c r="G41" s="16">
        <f>G42</f>
        <v>17328</v>
      </c>
      <c r="H41" s="16">
        <f>H42</f>
        <v>17243.2</v>
      </c>
      <c r="I41" s="16"/>
    </row>
    <row r="42" spans="1:9" ht="51">
      <c r="A42" s="8" t="s">
        <v>32</v>
      </c>
      <c r="B42" s="4"/>
      <c r="C42" s="9" t="s">
        <v>28</v>
      </c>
      <c r="D42" s="9" t="s">
        <v>15</v>
      </c>
      <c r="E42" s="9" t="s">
        <v>31</v>
      </c>
      <c r="F42" s="9" t="s">
        <v>33</v>
      </c>
      <c r="G42" s="16">
        <v>17328</v>
      </c>
      <c r="H42" s="16">
        <v>17243.2</v>
      </c>
      <c r="I42" s="16"/>
    </row>
    <row r="43" spans="1:9" ht="12.75">
      <c r="A43" s="15" t="s">
        <v>34</v>
      </c>
      <c r="B43" s="4"/>
      <c r="C43" s="9" t="s">
        <v>28</v>
      </c>
      <c r="D43" s="9" t="s">
        <v>35</v>
      </c>
      <c r="E43" s="9"/>
      <c r="F43" s="9"/>
      <c r="G43" s="19">
        <f>G44</f>
        <v>9029.1</v>
      </c>
      <c r="H43" s="19">
        <f>H44</f>
        <v>8746.9</v>
      </c>
      <c r="I43" s="16"/>
    </row>
    <row r="44" spans="1:9" ht="25.5">
      <c r="A44" s="8" t="s">
        <v>36</v>
      </c>
      <c r="B44" s="2"/>
      <c r="C44" s="9" t="s">
        <v>28</v>
      </c>
      <c r="D44" s="9" t="s">
        <v>35</v>
      </c>
      <c r="E44" s="9" t="s">
        <v>37</v>
      </c>
      <c r="F44" s="9"/>
      <c r="G44" s="19">
        <f>G45</f>
        <v>9029.1</v>
      </c>
      <c r="H44" s="19">
        <f>H45</f>
        <v>8746.9</v>
      </c>
      <c r="I44" s="16"/>
    </row>
    <row r="45" spans="1:9" ht="25.5">
      <c r="A45" s="8" t="s">
        <v>38</v>
      </c>
      <c r="B45" s="2"/>
      <c r="C45" s="9" t="s">
        <v>28</v>
      </c>
      <c r="D45" s="9" t="s">
        <v>35</v>
      </c>
      <c r="E45" s="9" t="s">
        <v>37</v>
      </c>
      <c r="F45" s="9" t="s">
        <v>39</v>
      </c>
      <c r="G45" s="16">
        <v>9029.1</v>
      </c>
      <c r="H45" s="16">
        <v>8746.9</v>
      </c>
      <c r="I45" s="16"/>
    </row>
    <row r="46" spans="1:9" ht="12.75">
      <c r="A46" s="10" t="s">
        <v>79</v>
      </c>
      <c r="B46" s="2"/>
      <c r="C46" s="9" t="s">
        <v>81</v>
      </c>
      <c r="D46" s="9"/>
      <c r="E46" s="9"/>
      <c r="F46" s="9"/>
      <c r="G46" s="16">
        <f>G47</f>
        <v>11479.699999999999</v>
      </c>
      <c r="H46" s="16">
        <f>H47</f>
        <v>11425.6</v>
      </c>
      <c r="I46" s="16">
        <v>99.5</v>
      </c>
    </row>
    <row r="47" spans="1:9" ht="25.5">
      <c r="A47" s="15" t="s">
        <v>100</v>
      </c>
      <c r="B47" s="2"/>
      <c r="C47" s="9" t="s">
        <v>81</v>
      </c>
      <c r="D47" s="9" t="s">
        <v>81</v>
      </c>
      <c r="E47" s="9"/>
      <c r="F47" s="9"/>
      <c r="G47" s="16">
        <f>G48+G51</f>
        <v>11479.699999999999</v>
      </c>
      <c r="H47" s="16">
        <f>H48+H51</f>
        <v>11425.6</v>
      </c>
      <c r="I47" s="16"/>
    </row>
    <row r="48" spans="1:9" ht="25.5">
      <c r="A48" s="8" t="s">
        <v>132</v>
      </c>
      <c r="B48" s="2"/>
      <c r="C48" s="9" t="s">
        <v>81</v>
      </c>
      <c r="D48" s="9" t="s">
        <v>81</v>
      </c>
      <c r="E48" s="9" t="s">
        <v>133</v>
      </c>
      <c r="F48" s="9"/>
      <c r="G48" s="16">
        <f>G49+G50</f>
        <v>11464.8</v>
      </c>
      <c r="H48" s="16">
        <f>H49+H50</f>
        <v>11410.7</v>
      </c>
      <c r="I48" s="16"/>
    </row>
    <row r="49" spans="1:9" ht="25.5">
      <c r="A49" s="8" t="s">
        <v>45</v>
      </c>
      <c r="B49" s="2"/>
      <c r="C49" s="9" t="s">
        <v>81</v>
      </c>
      <c r="D49" s="9" t="s">
        <v>81</v>
      </c>
      <c r="E49" s="9" t="s">
        <v>133</v>
      </c>
      <c r="F49" s="9" t="s">
        <v>46</v>
      </c>
      <c r="G49" s="16">
        <f>8500+2964.8-66</f>
        <v>11398.8</v>
      </c>
      <c r="H49" s="16">
        <v>11344.7</v>
      </c>
      <c r="I49" s="16"/>
    </row>
    <row r="50" spans="1:9" ht="25.5">
      <c r="A50" s="8" t="s">
        <v>138</v>
      </c>
      <c r="B50" s="2"/>
      <c r="C50" s="9" t="s">
        <v>81</v>
      </c>
      <c r="D50" s="9" t="s">
        <v>81</v>
      </c>
      <c r="E50" s="9" t="s">
        <v>133</v>
      </c>
      <c r="F50" s="9" t="s">
        <v>139</v>
      </c>
      <c r="G50" s="16">
        <v>66</v>
      </c>
      <c r="H50" s="16">
        <v>66</v>
      </c>
      <c r="I50" s="16"/>
    </row>
    <row r="51" spans="1:9" ht="25.5">
      <c r="A51" s="8" t="s">
        <v>122</v>
      </c>
      <c r="B51" s="2"/>
      <c r="C51" s="9" t="s">
        <v>81</v>
      </c>
      <c r="D51" s="9" t="s">
        <v>81</v>
      </c>
      <c r="E51" s="9" t="s">
        <v>124</v>
      </c>
      <c r="F51" s="9"/>
      <c r="G51" s="16">
        <f>G52</f>
        <v>14.9</v>
      </c>
      <c r="H51" s="16">
        <f>H52</f>
        <v>14.9</v>
      </c>
      <c r="I51" s="16"/>
    </row>
    <row r="52" spans="1:9" ht="12.75">
      <c r="A52" s="8" t="s">
        <v>123</v>
      </c>
      <c r="B52" s="2"/>
      <c r="C52" s="9" t="s">
        <v>81</v>
      </c>
      <c r="D52" s="9" t="s">
        <v>81</v>
      </c>
      <c r="E52" s="9" t="s">
        <v>124</v>
      </c>
      <c r="F52" s="9" t="s">
        <v>125</v>
      </c>
      <c r="G52" s="16">
        <v>14.9</v>
      </c>
      <c r="H52" s="16">
        <v>14.9</v>
      </c>
      <c r="I52" s="16"/>
    </row>
    <row r="53" spans="1:9" ht="38.25">
      <c r="A53" s="10" t="s">
        <v>40</v>
      </c>
      <c r="B53" s="2"/>
      <c r="C53" s="9" t="s">
        <v>41</v>
      </c>
      <c r="D53" s="9"/>
      <c r="E53" s="9"/>
      <c r="F53" s="9"/>
      <c r="G53" s="16">
        <f>G54+G57</f>
        <v>4307</v>
      </c>
      <c r="H53" s="16">
        <f>H54+H57</f>
        <v>4052.5</v>
      </c>
      <c r="I53" s="16">
        <v>94.1</v>
      </c>
    </row>
    <row r="54" spans="1:9" ht="12.75">
      <c r="A54" s="15" t="s">
        <v>42</v>
      </c>
      <c r="B54" s="2"/>
      <c r="C54" s="9" t="s">
        <v>41</v>
      </c>
      <c r="D54" s="9" t="s">
        <v>15</v>
      </c>
      <c r="E54" s="9"/>
      <c r="F54" s="9"/>
      <c r="G54" s="16">
        <f>G55</f>
        <v>4267</v>
      </c>
      <c r="H54" s="16">
        <f>H55</f>
        <v>4012.5</v>
      </c>
      <c r="I54" s="16"/>
    </row>
    <row r="55" spans="1:9" ht="38.25">
      <c r="A55" s="8" t="s">
        <v>43</v>
      </c>
      <c r="B55" s="2"/>
      <c r="C55" s="9" t="s">
        <v>41</v>
      </c>
      <c r="D55" s="9" t="s">
        <v>15</v>
      </c>
      <c r="E55" s="9" t="s">
        <v>44</v>
      </c>
      <c r="F55" s="9"/>
      <c r="G55" s="16">
        <f>G56</f>
        <v>4267</v>
      </c>
      <c r="H55" s="16">
        <f>H56</f>
        <v>4012.5</v>
      </c>
      <c r="I55" s="16"/>
    </row>
    <row r="56" spans="1:9" ht="25.5">
      <c r="A56" s="8" t="s">
        <v>45</v>
      </c>
      <c r="B56" s="2"/>
      <c r="C56" s="9" t="s">
        <v>41</v>
      </c>
      <c r="D56" s="9" t="s">
        <v>15</v>
      </c>
      <c r="E56" s="9" t="s">
        <v>44</v>
      </c>
      <c r="F56" s="9" t="s">
        <v>46</v>
      </c>
      <c r="G56" s="16">
        <v>4267</v>
      </c>
      <c r="H56" s="16">
        <v>4012.5</v>
      </c>
      <c r="I56" s="16"/>
    </row>
    <row r="57" spans="1:9" ht="38.25">
      <c r="A57" s="8" t="s">
        <v>53</v>
      </c>
      <c r="B57" s="2"/>
      <c r="C57" s="9" t="s">
        <v>41</v>
      </c>
      <c r="D57" s="9" t="s">
        <v>15</v>
      </c>
      <c r="E57" s="9" t="s">
        <v>54</v>
      </c>
      <c r="F57" s="9"/>
      <c r="G57" s="16">
        <f>G58</f>
        <v>40</v>
      </c>
      <c r="H57" s="16">
        <f>H58</f>
        <v>40</v>
      </c>
      <c r="I57" s="16"/>
    </row>
    <row r="58" spans="1:9" ht="38.25">
      <c r="A58" s="8" t="s">
        <v>55</v>
      </c>
      <c r="B58" s="2"/>
      <c r="C58" s="9" t="s">
        <v>41</v>
      </c>
      <c r="D58" s="9" t="s">
        <v>15</v>
      </c>
      <c r="E58" s="9" t="s">
        <v>54</v>
      </c>
      <c r="F58" s="9" t="s">
        <v>56</v>
      </c>
      <c r="G58" s="16">
        <v>40</v>
      </c>
      <c r="H58" s="16">
        <v>40</v>
      </c>
      <c r="I58" s="16"/>
    </row>
    <row r="59" spans="1:9" ht="12.75">
      <c r="A59" s="10" t="s">
        <v>57</v>
      </c>
      <c r="B59" s="2"/>
      <c r="C59" s="9" t="s">
        <v>58</v>
      </c>
      <c r="D59" s="9"/>
      <c r="E59" s="9"/>
      <c r="F59" s="9"/>
      <c r="G59" s="16">
        <f>G60</f>
        <v>9038.900000000001</v>
      </c>
      <c r="H59" s="16">
        <f>H60</f>
        <v>8925.1</v>
      </c>
      <c r="I59" s="16">
        <v>98.7</v>
      </c>
    </row>
    <row r="60" spans="1:9" ht="12.75">
      <c r="A60" s="15" t="s">
        <v>59</v>
      </c>
      <c r="B60" s="2"/>
      <c r="C60" s="9" t="s">
        <v>58</v>
      </c>
      <c r="D60" s="9" t="s">
        <v>35</v>
      </c>
      <c r="E60" s="9"/>
      <c r="F60" s="9"/>
      <c r="G60" s="16">
        <f>G61+G63</f>
        <v>9038.900000000001</v>
      </c>
      <c r="H60" s="16">
        <f>H61+H63</f>
        <v>8925.1</v>
      </c>
      <c r="I60" s="16"/>
    </row>
    <row r="61" spans="1:9" ht="25.5">
      <c r="A61" s="8" t="s">
        <v>77</v>
      </c>
      <c r="B61" s="2"/>
      <c r="C61" s="9" t="s">
        <v>58</v>
      </c>
      <c r="D61" s="9" t="s">
        <v>35</v>
      </c>
      <c r="E61" s="9" t="s">
        <v>78</v>
      </c>
      <c r="F61" s="9"/>
      <c r="G61" s="16">
        <f>G62</f>
        <v>9027.2</v>
      </c>
      <c r="H61" s="16">
        <f>H62</f>
        <v>8913.4</v>
      </c>
      <c r="I61" s="16"/>
    </row>
    <row r="62" spans="1:9" ht="25.5">
      <c r="A62" s="8" t="s">
        <v>45</v>
      </c>
      <c r="B62" s="2"/>
      <c r="C62" s="9" t="s">
        <v>58</v>
      </c>
      <c r="D62" s="9" t="s">
        <v>35</v>
      </c>
      <c r="E62" s="9" t="s">
        <v>78</v>
      </c>
      <c r="F62" s="9" t="s">
        <v>46</v>
      </c>
      <c r="G62" s="16">
        <f>5968.8+3058.4</f>
        <v>9027.2</v>
      </c>
      <c r="H62" s="16">
        <v>8913.4</v>
      </c>
      <c r="I62" s="16"/>
    </row>
    <row r="63" spans="1:9" ht="25.5">
      <c r="A63" s="8" t="s">
        <v>60</v>
      </c>
      <c r="B63" s="2"/>
      <c r="C63" s="9" t="s">
        <v>58</v>
      </c>
      <c r="D63" s="9" t="s">
        <v>35</v>
      </c>
      <c r="E63" s="9" t="s">
        <v>61</v>
      </c>
      <c r="F63" s="9"/>
      <c r="G63" s="16">
        <f>G64</f>
        <v>11.7</v>
      </c>
      <c r="H63" s="16">
        <f>H64</f>
        <v>11.7</v>
      </c>
      <c r="I63" s="16"/>
    </row>
    <row r="64" spans="1:9" ht="38.25">
      <c r="A64" s="8" t="s">
        <v>62</v>
      </c>
      <c r="B64" s="2"/>
      <c r="C64" s="9" t="s">
        <v>58</v>
      </c>
      <c r="D64" s="9" t="s">
        <v>35</v>
      </c>
      <c r="E64" s="9" t="s">
        <v>61</v>
      </c>
      <c r="F64" s="9" t="s">
        <v>63</v>
      </c>
      <c r="G64" s="16">
        <v>11.7</v>
      </c>
      <c r="H64" s="16">
        <v>11.7</v>
      </c>
      <c r="I64" s="16"/>
    </row>
    <row r="65" spans="1:9" ht="15.75">
      <c r="A65" s="5" t="s">
        <v>64</v>
      </c>
      <c r="B65" s="2"/>
      <c r="C65" s="2"/>
      <c r="D65" s="2"/>
      <c r="E65" s="2"/>
      <c r="F65" s="2"/>
      <c r="G65" s="17">
        <f>G21+G32+G39+G53+G59+G35+G46</f>
        <v>58830.899999999994</v>
      </c>
      <c r="H65" s="17">
        <f>H21+H32+H39+H53+H59+H35+H46</f>
        <v>57436.299999999996</v>
      </c>
      <c r="I65" s="17">
        <v>97.6</v>
      </c>
    </row>
    <row r="68" spans="1:7" ht="12.75">
      <c r="A68" s="21"/>
      <c r="B68" s="21"/>
      <c r="C68" s="21"/>
      <c r="D68" s="21"/>
      <c r="E68" s="21"/>
      <c r="F68" s="21"/>
      <c r="G68" s="21"/>
    </row>
  </sheetData>
  <mergeCells count="4">
    <mergeCell ref="A68:G68"/>
    <mergeCell ref="B15:F15"/>
    <mergeCell ref="F14:G14"/>
    <mergeCell ref="A12:G12"/>
  </mergeCells>
  <printOptions/>
  <pageMargins left="0.3937007874015748" right="0.3937007874015748" top="0.5905511811023623" bottom="0.84" header="0.5118110236220472" footer="0.5118110236220472"/>
  <pageSetup firstPageNumber="120" useFirstPageNumber="1" horizontalDpi="600" verticalDpi="600" orientation="portrait" paperSize="9" scale="84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66"/>
  <sheetViews>
    <sheetView view="pageBreakPreview" zoomScale="60" workbookViewId="0" topLeftCell="A1">
      <selection activeCell="A2" sqref="A2:H2"/>
    </sheetView>
  </sheetViews>
  <sheetFormatPr defaultColWidth="9.00390625" defaultRowHeight="12.75"/>
  <cols>
    <col min="1" max="1" width="32.25390625" style="0" customWidth="1"/>
    <col min="3" max="3" width="10.125" style="0" bestFit="1" customWidth="1"/>
    <col min="7" max="7" width="10.875" style="0" customWidth="1"/>
    <col min="8" max="8" width="11.625" style="0" customWidth="1"/>
    <col min="9" max="9" width="14.75390625" style="0" customWidth="1"/>
  </cols>
  <sheetData>
    <row r="2" spans="5:8" ht="12.75">
      <c r="E2" s="28" t="s">
        <v>130</v>
      </c>
      <c r="F2" s="28"/>
      <c r="G2" s="28"/>
      <c r="H2" s="28"/>
    </row>
    <row r="3" spans="5:8" ht="12.75">
      <c r="E3" s="28" t="s">
        <v>90</v>
      </c>
      <c r="F3" s="28"/>
      <c r="G3" s="28"/>
      <c r="H3" s="28"/>
    </row>
    <row r="4" spans="5:8" ht="12.75">
      <c r="E4" s="28" t="s">
        <v>91</v>
      </c>
      <c r="F4" s="28"/>
      <c r="G4" s="28"/>
      <c r="H4" s="28"/>
    </row>
    <row r="5" spans="5:8" ht="12.75">
      <c r="E5" s="28" t="s">
        <v>92</v>
      </c>
      <c r="F5" s="28"/>
      <c r="G5" s="28"/>
      <c r="H5" s="28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6" t="s">
        <v>65</v>
      </c>
      <c r="B12" s="26"/>
      <c r="C12" s="26"/>
      <c r="D12" s="26"/>
      <c r="E12" s="26"/>
      <c r="F12" s="26"/>
      <c r="G12" s="26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25" t="s">
        <v>12</v>
      </c>
      <c r="G14" s="25"/>
      <c r="H14" s="1"/>
      <c r="I14" s="1"/>
      <c r="J14" s="1"/>
      <c r="K14" s="1"/>
    </row>
    <row r="15" spans="1:9" ht="12.75">
      <c r="A15" s="3" t="s">
        <v>0</v>
      </c>
      <c r="B15" s="22"/>
      <c r="C15" s="23"/>
      <c r="D15" s="23"/>
      <c r="E15" s="23"/>
      <c r="F15" s="24"/>
      <c r="G15" s="3" t="s">
        <v>102</v>
      </c>
      <c r="H15" s="3" t="s">
        <v>103</v>
      </c>
      <c r="I15" s="14" t="s">
        <v>136</v>
      </c>
    </row>
    <row r="16" spans="1:9" ht="15.75">
      <c r="A16" s="5" t="s">
        <v>1</v>
      </c>
      <c r="B16" s="4"/>
      <c r="C16" s="4"/>
      <c r="D16" s="4"/>
      <c r="E16" s="4"/>
      <c r="F16" s="4"/>
      <c r="G16" s="4"/>
      <c r="H16" s="16"/>
      <c r="I16" s="16"/>
    </row>
    <row r="17" spans="1:9" ht="12.75">
      <c r="A17" s="3" t="s">
        <v>2</v>
      </c>
      <c r="B17" s="2"/>
      <c r="C17" s="2"/>
      <c r="D17" s="2"/>
      <c r="E17" s="2"/>
      <c r="F17" s="2"/>
      <c r="G17" s="16">
        <v>26395.8</v>
      </c>
      <c r="H17" s="16">
        <v>25977.1</v>
      </c>
      <c r="I17" s="16"/>
    </row>
    <row r="18" spans="1:9" ht="40.5" customHeight="1">
      <c r="A18" s="6" t="s">
        <v>3</v>
      </c>
      <c r="B18" s="2"/>
      <c r="C18" s="2"/>
      <c r="D18" s="2"/>
      <c r="E18" s="2"/>
      <c r="F18" s="2"/>
      <c r="G18" s="16">
        <v>1683</v>
      </c>
      <c r="H18" s="16">
        <v>478</v>
      </c>
      <c r="I18" s="16"/>
    </row>
    <row r="19" spans="1:9" ht="12.75">
      <c r="A19" s="3" t="s">
        <v>4</v>
      </c>
      <c r="B19" s="2"/>
      <c r="C19" s="2"/>
      <c r="D19" s="2"/>
      <c r="E19" s="2"/>
      <c r="F19" s="2"/>
      <c r="G19" s="17">
        <f>G17+G18</f>
        <v>28078.8</v>
      </c>
      <c r="H19" s="17">
        <f>H17+H18</f>
        <v>26455.1</v>
      </c>
      <c r="I19" s="17">
        <v>94.2</v>
      </c>
    </row>
    <row r="20" spans="1:9" ht="15.75">
      <c r="A20" s="5" t="s">
        <v>5</v>
      </c>
      <c r="B20" s="3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16"/>
      <c r="H20" s="16"/>
      <c r="I20" s="16"/>
    </row>
    <row r="21" spans="1:9" ht="12.75">
      <c r="A21" s="7" t="s">
        <v>11</v>
      </c>
      <c r="B21" s="4"/>
      <c r="C21" s="9" t="s">
        <v>15</v>
      </c>
      <c r="D21" s="9"/>
      <c r="E21" s="9"/>
      <c r="F21" s="9"/>
      <c r="G21" s="16">
        <f>G25+G29+G22</f>
        <v>6339.3</v>
      </c>
      <c r="H21" s="16">
        <f>H25+H29+H22</f>
        <v>6227.5</v>
      </c>
      <c r="I21" s="16">
        <v>98.2</v>
      </c>
    </row>
    <row r="22" spans="1:9" ht="51">
      <c r="A22" s="15" t="s">
        <v>95</v>
      </c>
      <c r="B22" s="4"/>
      <c r="C22" s="9" t="s">
        <v>15</v>
      </c>
      <c r="D22" s="9" t="s">
        <v>35</v>
      </c>
      <c r="E22" s="9"/>
      <c r="F22" s="9"/>
      <c r="G22" s="16">
        <f>G23</f>
        <v>489.8</v>
      </c>
      <c r="H22" s="16">
        <f>H23</f>
        <v>489.8</v>
      </c>
      <c r="I22" s="16"/>
    </row>
    <row r="23" spans="1:9" ht="25.5">
      <c r="A23" s="8" t="s">
        <v>14</v>
      </c>
      <c r="B23" s="4"/>
      <c r="C23" s="9" t="s">
        <v>15</v>
      </c>
      <c r="D23" s="9" t="s">
        <v>35</v>
      </c>
      <c r="E23" s="9" t="s">
        <v>17</v>
      </c>
      <c r="F23" s="9"/>
      <c r="G23" s="16">
        <f>G24</f>
        <v>489.8</v>
      </c>
      <c r="H23" s="16">
        <f>H24</f>
        <v>489.8</v>
      </c>
      <c r="I23" s="16"/>
    </row>
    <row r="24" spans="1:9" ht="18" customHeight="1">
      <c r="A24" s="8" t="s">
        <v>96</v>
      </c>
      <c r="B24" s="4"/>
      <c r="C24" s="9" t="s">
        <v>15</v>
      </c>
      <c r="D24" s="9" t="s">
        <v>35</v>
      </c>
      <c r="E24" s="9" t="s">
        <v>17</v>
      </c>
      <c r="F24" s="9" t="s">
        <v>97</v>
      </c>
      <c r="G24" s="16">
        <v>489.8</v>
      </c>
      <c r="H24" s="16">
        <v>489.8</v>
      </c>
      <c r="I24" s="16"/>
    </row>
    <row r="25" spans="1:9" ht="63.75">
      <c r="A25" s="15" t="s">
        <v>13</v>
      </c>
      <c r="B25" s="4"/>
      <c r="C25" s="9" t="s">
        <v>15</v>
      </c>
      <c r="D25" s="9" t="s">
        <v>16</v>
      </c>
      <c r="E25" s="9"/>
      <c r="F25" s="9"/>
      <c r="G25" s="16">
        <f>G26</f>
        <v>725</v>
      </c>
      <c r="H25" s="16">
        <f>H26</f>
        <v>724.8</v>
      </c>
      <c r="I25" s="16"/>
    </row>
    <row r="26" spans="1:9" ht="25.5">
      <c r="A26" s="8" t="s">
        <v>14</v>
      </c>
      <c r="B26" s="4"/>
      <c r="C26" s="9" t="s">
        <v>15</v>
      </c>
      <c r="D26" s="9" t="s">
        <v>16</v>
      </c>
      <c r="E26" s="9" t="s">
        <v>17</v>
      </c>
      <c r="F26" s="9"/>
      <c r="G26" s="16">
        <f>G27+G28</f>
        <v>725</v>
      </c>
      <c r="H26" s="16">
        <f>H27+H28</f>
        <v>724.8</v>
      </c>
      <c r="I26" s="16"/>
    </row>
    <row r="27" spans="1:9" ht="12.75">
      <c r="A27" s="8" t="s">
        <v>18</v>
      </c>
      <c r="B27" s="4"/>
      <c r="C27" s="9" t="s">
        <v>15</v>
      </c>
      <c r="D27" s="9" t="s">
        <v>16</v>
      </c>
      <c r="E27" s="9" t="s">
        <v>17</v>
      </c>
      <c r="F27" s="9" t="s">
        <v>19</v>
      </c>
      <c r="G27" s="16">
        <v>247.5</v>
      </c>
      <c r="H27" s="16">
        <v>247.3</v>
      </c>
      <c r="I27" s="16"/>
    </row>
    <row r="28" spans="1:9" ht="38.25">
      <c r="A28" s="8" t="s">
        <v>20</v>
      </c>
      <c r="B28" s="4"/>
      <c r="C28" s="9" t="s">
        <v>15</v>
      </c>
      <c r="D28" s="9" t="s">
        <v>16</v>
      </c>
      <c r="E28" s="9" t="s">
        <v>17</v>
      </c>
      <c r="F28" s="9" t="s">
        <v>21</v>
      </c>
      <c r="G28" s="16">
        <v>477.5</v>
      </c>
      <c r="H28" s="16">
        <v>477.5</v>
      </c>
      <c r="I28" s="16"/>
    </row>
    <row r="29" spans="1:9" ht="65.25" customHeight="1">
      <c r="A29" s="15" t="s">
        <v>22</v>
      </c>
      <c r="B29" s="4"/>
      <c r="C29" s="9" t="s">
        <v>15</v>
      </c>
      <c r="D29" s="9" t="s">
        <v>23</v>
      </c>
      <c r="E29" s="9"/>
      <c r="F29" s="9"/>
      <c r="G29" s="16">
        <f>G30</f>
        <v>5124.5</v>
      </c>
      <c r="H29" s="16">
        <f>H30</f>
        <v>5012.9</v>
      </c>
      <c r="I29" s="16"/>
    </row>
    <row r="30" spans="1:9" ht="25.5">
      <c r="A30" s="8" t="s">
        <v>14</v>
      </c>
      <c r="B30" s="4"/>
      <c r="C30" s="9" t="s">
        <v>15</v>
      </c>
      <c r="D30" s="9" t="s">
        <v>23</v>
      </c>
      <c r="E30" s="9" t="s">
        <v>17</v>
      </c>
      <c r="F30" s="9"/>
      <c r="G30" s="16">
        <f>G31</f>
        <v>5124.5</v>
      </c>
      <c r="H30" s="16">
        <f>H31</f>
        <v>5012.9</v>
      </c>
      <c r="I30" s="16"/>
    </row>
    <row r="31" spans="1:9" ht="12.75">
      <c r="A31" s="8" t="s">
        <v>18</v>
      </c>
      <c r="B31" s="4"/>
      <c r="C31" s="9" t="s">
        <v>15</v>
      </c>
      <c r="D31" s="9" t="s">
        <v>23</v>
      </c>
      <c r="E31" s="9" t="s">
        <v>17</v>
      </c>
      <c r="F31" s="9" t="s">
        <v>19</v>
      </c>
      <c r="G31" s="16">
        <v>5124.5</v>
      </c>
      <c r="H31" s="16">
        <v>5012.9</v>
      </c>
      <c r="I31" s="16"/>
    </row>
    <row r="32" spans="1:9" ht="38.25">
      <c r="A32" s="10" t="s">
        <v>24</v>
      </c>
      <c r="B32" s="4"/>
      <c r="C32" s="9" t="s">
        <v>16</v>
      </c>
      <c r="D32" s="9"/>
      <c r="E32" s="9"/>
      <c r="F32" s="9"/>
      <c r="G32" s="16">
        <f>G33</f>
        <v>35.5</v>
      </c>
      <c r="H32" s="16">
        <f>H33</f>
        <v>35.1</v>
      </c>
      <c r="I32" s="16">
        <v>98.9</v>
      </c>
    </row>
    <row r="33" spans="1:9" ht="25.5">
      <c r="A33" s="15" t="s">
        <v>25</v>
      </c>
      <c r="B33" s="4"/>
      <c r="C33" s="9" t="s">
        <v>16</v>
      </c>
      <c r="D33" s="9" t="s">
        <v>26</v>
      </c>
      <c r="E33" s="9"/>
      <c r="F33" s="9"/>
      <c r="G33" s="16">
        <f>G34</f>
        <v>35.5</v>
      </c>
      <c r="H33" s="16">
        <f>H34</f>
        <v>35.1</v>
      </c>
      <c r="I33" s="16"/>
    </row>
    <row r="34" spans="1:9" ht="63.75">
      <c r="A34" s="8" t="s">
        <v>99</v>
      </c>
      <c r="B34" s="4"/>
      <c r="C34" s="9" t="s">
        <v>16</v>
      </c>
      <c r="D34" s="9" t="s">
        <v>26</v>
      </c>
      <c r="E34" s="9" t="s">
        <v>98</v>
      </c>
      <c r="F34" s="9" t="s">
        <v>46</v>
      </c>
      <c r="G34" s="16">
        <v>35.5</v>
      </c>
      <c r="H34" s="16">
        <v>35.1</v>
      </c>
      <c r="I34" s="16"/>
    </row>
    <row r="35" spans="1:9" ht="12.75">
      <c r="A35" s="10" t="s">
        <v>84</v>
      </c>
      <c r="B35" s="4"/>
      <c r="C35" s="9" t="s">
        <v>23</v>
      </c>
      <c r="D35" s="9"/>
      <c r="E35" s="9"/>
      <c r="F35" s="9"/>
      <c r="G35" s="16">
        <f aca="true" t="shared" si="0" ref="G35:H37">G36</f>
        <v>1310.4</v>
      </c>
      <c r="H35" s="16">
        <f t="shared" si="0"/>
        <v>1230.3</v>
      </c>
      <c r="I35" s="16">
        <v>93.9</v>
      </c>
    </row>
    <row r="36" spans="1:9" ht="12.75">
      <c r="A36" s="15" t="s">
        <v>85</v>
      </c>
      <c r="B36" s="4"/>
      <c r="C36" s="9" t="s">
        <v>23</v>
      </c>
      <c r="D36" s="9" t="s">
        <v>41</v>
      </c>
      <c r="E36" s="9"/>
      <c r="F36" s="9"/>
      <c r="G36" s="16">
        <f t="shared" si="0"/>
        <v>1310.4</v>
      </c>
      <c r="H36" s="16">
        <f t="shared" si="0"/>
        <v>1230.3</v>
      </c>
      <c r="I36" s="16"/>
    </row>
    <row r="37" spans="1:9" ht="12.75">
      <c r="A37" s="8" t="s">
        <v>86</v>
      </c>
      <c r="B37" s="4"/>
      <c r="C37" s="9" t="s">
        <v>23</v>
      </c>
      <c r="D37" s="9" t="s">
        <v>41</v>
      </c>
      <c r="E37" s="9" t="s">
        <v>87</v>
      </c>
      <c r="F37" s="9"/>
      <c r="G37" s="16">
        <f t="shared" si="0"/>
        <v>1310.4</v>
      </c>
      <c r="H37" s="16">
        <f t="shared" si="0"/>
        <v>1230.3</v>
      </c>
      <c r="I37" s="16"/>
    </row>
    <row r="38" spans="1:9" ht="25.5">
      <c r="A38" s="8" t="s">
        <v>88</v>
      </c>
      <c r="B38" s="4"/>
      <c r="C38" s="9" t="s">
        <v>23</v>
      </c>
      <c r="D38" s="9" t="s">
        <v>41</v>
      </c>
      <c r="E38" s="9" t="s">
        <v>87</v>
      </c>
      <c r="F38" s="9" t="s">
        <v>89</v>
      </c>
      <c r="G38" s="16">
        <v>1310.4</v>
      </c>
      <c r="H38" s="16">
        <v>1230.3</v>
      </c>
      <c r="I38" s="16"/>
    </row>
    <row r="39" spans="1:9" ht="25.5">
      <c r="A39" s="10" t="s">
        <v>27</v>
      </c>
      <c r="B39" s="4"/>
      <c r="C39" s="9" t="s">
        <v>28</v>
      </c>
      <c r="D39" s="9"/>
      <c r="E39" s="9"/>
      <c r="F39" s="9"/>
      <c r="G39" s="16">
        <f aca="true" t="shared" si="1" ref="G39:H41">G40</f>
        <v>4656</v>
      </c>
      <c r="H39" s="16">
        <f t="shared" si="1"/>
        <v>4618.8</v>
      </c>
      <c r="I39" s="16">
        <v>99.2</v>
      </c>
    </row>
    <row r="40" spans="1:9" ht="12.75">
      <c r="A40" s="15" t="s">
        <v>34</v>
      </c>
      <c r="B40" s="4"/>
      <c r="C40" s="9" t="s">
        <v>28</v>
      </c>
      <c r="D40" s="9" t="s">
        <v>35</v>
      </c>
      <c r="E40" s="9"/>
      <c r="F40" s="9"/>
      <c r="G40" s="16">
        <f t="shared" si="1"/>
        <v>4656</v>
      </c>
      <c r="H40" s="16">
        <f t="shared" si="1"/>
        <v>4618.8</v>
      </c>
      <c r="I40" s="16"/>
    </row>
    <row r="41" spans="1:9" ht="25.5">
      <c r="A41" s="8" t="s">
        <v>36</v>
      </c>
      <c r="B41" s="2"/>
      <c r="C41" s="9" t="s">
        <v>28</v>
      </c>
      <c r="D41" s="9" t="s">
        <v>35</v>
      </c>
      <c r="E41" s="9" t="s">
        <v>37</v>
      </c>
      <c r="F41" s="9"/>
      <c r="G41" s="16">
        <f t="shared" si="1"/>
        <v>4656</v>
      </c>
      <c r="H41" s="16">
        <f t="shared" si="1"/>
        <v>4618.8</v>
      </c>
      <c r="I41" s="16"/>
    </row>
    <row r="42" spans="1:9" ht="25.5">
      <c r="A42" s="8" t="s">
        <v>38</v>
      </c>
      <c r="B42" s="2"/>
      <c r="C42" s="9" t="s">
        <v>28</v>
      </c>
      <c r="D42" s="9" t="s">
        <v>35</v>
      </c>
      <c r="E42" s="9" t="s">
        <v>37</v>
      </c>
      <c r="F42" s="9" t="s">
        <v>39</v>
      </c>
      <c r="G42" s="16">
        <v>4656</v>
      </c>
      <c r="H42" s="16">
        <v>4618.8</v>
      </c>
      <c r="I42" s="16"/>
    </row>
    <row r="43" spans="1:9" ht="12.75">
      <c r="A43" s="10" t="s">
        <v>79</v>
      </c>
      <c r="B43" s="2"/>
      <c r="C43" s="9" t="s">
        <v>81</v>
      </c>
      <c r="D43" s="9"/>
      <c r="E43" s="9"/>
      <c r="F43" s="9"/>
      <c r="G43" s="16">
        <f>G44</f>
        <v>3347.7999999999997</v>
      </c>
      <c r="H43" s="16">
        <f>H44</f>
        <v>3340.7</v>
      </c>
      <c r="I43" s="16">
        <v>99.8</v>
      </c>
    </row>
    <row r="44" spans="1:9" ht="25.5">
      <c r="A44" s="15" t="s">
        <v>100</v>
      </c>
      <c r="B44" s="2"/>
      <c r="C44" s="9" t="s">
        <v>81</v>
      </c>
      <c r="D44" s="9" t="s">
        <v>81</v>
      </c>
      <c r="E44" s="9"/>
      <c r="F44" s="9"/>
      <c r="G44" s="16">
        <f>G45+G48</f>
        <v>3347.7999999999997</v>
      </c>
      <c r="H44" s="16">
        <f>H45+H48</f>
        <v>3340.7</v>
      </c>
      <c r="I44" s="16"/>
    </row>
    <row r="45" spans="1:9" ht="25.5">
      <c r="A45" s="8" t="s">
        <v>132</v>
      </c>
      <c r="B45" s="2"/>
      <c r="C45" s="9" t="s">
        <v>81</v>
      </c>
      <c r="D45" s="9" t="s">
        <v>81</v>
      </c>
      <c r="E45" s="9" t="s">
        <v>133</v>
      </c>
      <c r="F45" s="9"/>
      <c r="G45" s="16">
        <f>G46+G47</f>
        <v>3328.2</v>
      </c>
      <c r="H45" s="16">
        <f>H46+H47</f>
        <v>3321.1</v>
      </c>
      <c r="I45" s="16"/>
    </row>
    <row r="46" spans="1:9" ht="25.5">
      <c r="A46" s="8" t="s">
        <v>45</v>
      </c>
      <c r="B46" s="2"/>
      <c r="C46" s="9" t="s">
        <v>81</v>
      </c>
      <c r="D46" s="9" t="s">
        <v>81</v>
      </c>
      <c r="E46" s="9" t="s">
        <v>133</v>
      </c>
      <c r="F46" s="9" t="s">
        <v>46</v>
      </c>
      <c r="G46" s="16">
        <f>3328.2-174</f>
        <v>3154.2</v>
      </c>
      <c r="H46" s="16">
        <f>3321.1-174</f>
        <v>3147.1</v>
      </c>
      <c r="I46" s="16"/>
    </row>
    <row r="47" spans="1:9" ht="25.5">
      <c r="A47" s="8" t="s">
        <v>138</v>
      </c>
      <c r="B47" s="2"/>
      <c r="C47" s="9" t="s">
        <v>81</v>
      </c>
      <c r="D47" s="9" t="s">
        <v>81</v>
      </c>
      <c r="E47" s="9" t="s">
        <v>133</v>
      </c>
      <c r="F47" s="9" t="s">
        <v>139</v>
      </c>
      <c r="G47" s="16">
        <v>174</v>
      </c>
      <c r="H47" s="16">
        <v>174</v>
      </c>
      <c r="I47" s="16"/>
    </row>
    <row r="48" spans="1:9" ht="25.5">
      <c r="A48" s="8" t="s">
        <v>122</v>
      </c>
      <c r="B48" s="2"/>
      <c r="C48" s="9" t="s">
        <v>81</v>
      </c>
      <c r="D48" s="9" t="s">
        <v>81</v>
      </c>
      <c r="E48" s="9" t="s">
        <v>124</v>
      </c>
      <c r="F48" s="9"/>
      <c r="G48" s="16">
        <f>G49</f>
        <v>19.6</v>
      </c>
      <c r="H48" s="16">
        <f>H49</f>
        <v>19.6</v>
      </c>
      <c r="I48" s="16"/>
    </row>
    <row r="49" spans="1:9" ht="12.75">
      <c r="A49" s="8" t="s">
        <v>123</v>
      </c>
      <c r="B49" s="2"/>
      <c r="C49" s="9" t="s">
        <v>81</v>
      </c>
      <c r="D49" s="9" t="s">
        <v>81</v>
      </c>
      <c r="E49" s="9" t="s">
        <v>124</v>
      </c>
      <c r="F49" s="9" t="s">
        <v>125</v>
      </c>
      <c r="G49" s="16">
        <v>19.6</v>
      </c>
      <c r="H49" s="16">
        <v>19.6</v>
      </c>
      <c r="I49" s="16"/>
    </row>
    <row r="50" spans="1:9" ht="38.25">
      <c r="A50" s="10" t="s">
        <v>40</v>
      </c>
      <c r="B50" s="2"/>
      <c r="C50" s="9" t="s">
        <v>41</v>
      </c>
      <c r="D50" s="9"/>
      <c r="E50" s="9"/>
      <c r="F50" s="9"/>
      <c r="G50" s="16">
        <f>G51+G54+G56</f>
        <v>5807.2</v>
      </c>
      <c r="H50" s="16">
        <f>H51+H54+H56</f>
        <v>5392</v>
      </c>
      <c r="I50" s="16">
        <v>92.9</v>
      </c>
    </row>
    <row r="51" spans="1:9" ht="12.75">
      <c r="A51" s="15" t="s">
        <v>42</v>
      </c>
      <c r="B51" s="2"/>
      <c r="C51" s="9" t="s">
        <v>41</v>
      </c>
      <c r="D51" s="9" t="s">
        <v>15</v>
      </c>
      <c r="E51" s="9"/>
      <c r="F51" s="9"/>
      <c r="G51" s="16">
        <f>G52</f>
        <v>4490.7</v>
      </c>
      <c r="H51" s="16">
        <f>H52</f>
        <v>4076.5</v>
      </c>
      <c r="I51" s="16"/>
    </row>
    <row r="52" spans="1:9" ht="38.25">
      <c r="A52" s="8" t="s">
        <v>43</v>
      </c>
      <c r="B52" s="2"/>
      <c r="C52" s="9" t="s">
        <v>41</v>
      </c>
      <c r="D52" s="9" t="s">
        <v>15</v>
      </c>
      <c r="E52" s="9" t="s">
        <v>44</v>
      </c>
      <c r="F52" s="9"/>
      <c r="G52" s="16">
        <f>G53</f>
        <v>4490.7</v>
      </c>
      <c r="H52" s="16">
        <f>H53</f>
        <v>4076.5</v>
      </c>
      <c r="I52" s="16"/>
    </row>
    <row r="53" spans="1:9" ht="25.5">
      <c r="A53" s="8" t="s">
        <v>45</v>
      </c>
      <c r="B53" s="2"/>
      <c r="C53" s="9" t="s">
        <v>41</v>
      </c>
      <c r="D53" s="9" t="s">
        <v>15</v>
      </c>
      <c r="E53" s="9" t="s">
        <v>44</v>
      </c>
      <c r="F53" s="9" t="s">
        <v>46</v>
      </c>
      <c r="G53" s="16">
        <v>4490.7</v>
      </c>
      <c r="H53" s="16">
        <v>4076.5</v>
      </c>
      <c r="I53" s="16"/>
    </row>
    <row r="54" spans="1:9" ht="12.75">
      <c r="A54" s="15" t="s">
        <v>47</v>
      </c>
      <c r="B54" s="2"/>
      <c r="C54" s="9" t="s">
        <v>41</v>
      </c>
      <c r="D54" s="9" t="s">
        <v>15</v>
      </c>
      <c r="E54" s="9" t="s">
        <v>48</v>
      </c>
      <c r="F54" s="9"/>
      <c r="G54" s="16">
        <f>G55</f>
        <v>1286.5</v>
      </c>
      <c r="H54" s="16">
        <f>H55</f>
        <v>1285.5</v>
      </c>
      <c r="I54" s="16"/>
    </row>
    <row r="55" spans="1:9" ht="25.5">
      <c r="A55" s="8" t="s">
        <v>45</v>
      </c>
      <c r="B55" s="2"/>
      <c r="C55" s="9" t="s">
        <v>41</v>
      </c>
      <c r="D55" s="9" t="s">
        <v>15</v>
      </c>
      <c r="E55" s="9" t="s">
        <v>48</v>
      </c>
      <c r="F55" s="9" t="s">
        <v>46</v>
      </c>
      <c r="G55" s="16">
        <v>1286.5</v>
      </c>
      <c r="H55" s="16">
        <v>1285.5</v>
      </c>
      <c r="I55" s="16"/>
    </row>
    <row r="56" spans="1:9" ht="38.25">
      <c r="A56" s="15" t="s">
        <v>53</v>
      </c>
      <c r="B56" s="2"/>
      <c r="C56" s="9" t="s">
        <v>41</v>
      </c>
      <c r="D56" s="9" t="s">
        <v>15</v>
      </c>
      <c r="E56" s="9" t="s">
        <v>54</v>
      </c>
      <c r="F56" s="9"/>
      <c r="G56" s="16">
        <f>G57</f>
        <v>30</v>
      </c>
      <c r="H56" s="16">
        <f>H57</f>
        <v>30</v>
      </c>
      <c r="I56" s="16"/>
    </row>
    <row r="57" spans="1:9" ht="38.25">
      <c r="A57" s="8" t="s">
        <v>55</v>
      </c>
      <c r="B57" s="2"/>
      <c r="C57" s="9" t="s">
        <v>41</v>
      </c>
      <c r="D57" s="9" t="s">
        <v>15</v>
      </c>
      <c r="E57" s="9" t="s">
        <v>54</v>
      </c>
      <c r="F57" s="9" t="s">
        <v>56</v>
      </c>
      <c r="G57" s="16">
        <v>30</v>
      </c>
      <c r="H57" s="16">
        <v>30</v>
      </c>
      <c r="I57" s="16"/>
    </row>
    <row r="58" spans="1:9" ht="12.75">
      <c r="A58" s="10" t="s">
        <v>57</v>
      </c>
      <c r="B58" s="2"/>
      <c r="C58" s="9" t="s">
        <v>58</v>
      </c>
      <c r="D58" s="9"/>
      <c r="E58" s="9"/>
      <c r="F58" s="9"/>
      <c r="G58" s="16">
        <f>G59</f>
        <v>6582.6</v>
      </c>
      <c r="H58" s="16">
        <f>H59</f>
        <v>5610.7</v>
      </c>
      <c r="I58" s="16">
        <v>85.2</v>
      </c>
    </row>
    <row r="59" spans="1:9" ht="12.75">
      <c r="A59" s="15" t="s">
        <v>59</v>
      </c>
      <c r="B59" s="2"/>
      <c r="C59" s="9" t="s">
        <v>58</v>
      </c>
      <c r="D59" s="9" t="s">
        <v>35</v>
      </c>
      <c r="E59" s="9"/>
      <c r="F59" s="9"/>
      <c r="G59" s="16">
        <f>G60+G62</f>
        <v>6582.6</v>
      </c>
      <c r="H59" s="16">
        <f>H60+H62</f>
        <v>5610.7</v>
      </c>
      <c r="I59" s="16"/>
    </row>
    <row r="60" spans="1:9" ht="25.5">
      <c r="A60" s="8" t="s">
        <v>77</v>
      </c>
      <c r="B60" s="2"/>
      <c r="C60" s="9" t="s">
        <v>58</v>
      </c>
      <c r="D60" s="9" t="s">
        <v>35</v>
      </c>
      <c r="E60" s="9" t="s">
        <v>78</v>
      </c>
      <c r="F60" s="9"/>
      <c r="G60" s="16">
        <f>G61</f>
        <v>6582.6</v>
      </c>
      <c r="H60" s="16">
        <f>H61</f>
        <v>5610.7</v>
      </c>
      <c r="I60" s="16"/>
    </row>
    <row r="61" spans="1:9" ht="25.5">
      <c r="A61" s="8" t="s">
        <v>45</v>
      </c>
      <c r="B61" s="2"/>
      <c r="C61" s="9" t="s">
        <v>58</v>
      </c>
      <c r="D61" s="9" t="s">
        <v>35</v>
      </c>
      <c r="E61" s="9" t="s">
        <v>78</v>
      </c>
      <c r="F61" s="9" t="s">
        <v>46</v>
      </c>
      <c r="G61" s="16">
        <v>6582.6</v>
      </c>
      <c r="H61" s="16">
        <v>5610.7</v>
      </c>
      <c r="I61" s="16"/>
    </row>
    <row r="62" spans="1:9" ht="25.5">
      <c r="A62" s="8" t="s">
        <v>60</v>
      </c>
      <c r="B62" s="2"/>
      <c r="C62" s="9" t="s">
        <v>58</v>
      </c>
      <c r="D62" s="9" t="s">
        <v>35</v>
      </c>
      <c r="E62" s="9" t="s">
        <v>61</v>
      </c>
      <c r="F62" s="9"/>
      <c r="G62" s="16">
        <f>G63</f>
        <v>0</v>
      </c>
      <c r="H62" s="16">
        <f>H63</f>
        <v>0</v>
      </c>
      <c r="I62" s="16"/>
    </row>
    <row r="63" spans="1:9" ht="38.25">
      <c r="A63" s="8" t="s">
        <v>62</v>
      </c>
      <c r="B63" s="2"/>
      <c r="C63" s="9" t="s">
        <v>58</v>
      </c>
      <c r="D63" s="9" t="s">
        <v>35</v>
      </c>
      <c r="E63" s="9" t="s">
        <v>61</v>
      </c>
      <c r="F63" s="9" t="s">
        <v>63</v>
      </c>
      <c r="G63" s="16"/>
      <c r="H63" s="16"/>
      <c r="I63" s="16"/>
    </row>
    <row r="64" spans="1:9" ht="15.75">
      <c r="A64" s="5" t="s">
        <v>64</v>
      </c>
      <c r="B64" s="2"/>
      <c r="C64" s="2"/>
      <c r="D64" s="2"/>
      <c r="E64" s="2"/>
      <c r="F64" s="2"/>
      <c r="G64" s="17">
        <f>G21+G32+G39+G50+G58+G35+G43</f>
        <v>28078.8</v>
      </c>
      <c r="H64" s="17">
        <f>H21+H32+H39+H50+H58+H35+H43</f>
        <v>26455.100000000002</v>
      </c>
      <c r="I64" s="17">
        <v>94.2</v>
      </c>
    </row>
    <row r="66" spans="1:7" ht="12.75">
      <c r="A66" s="21"/>
      <c r="B66" s="21"/>
      <c r="C66" s="21"/>
      <c r="D66" s="21"/>
      <c r="E66" s="21"/>
      <c r="F66" s="21"/>
      <c r="G66" s="21"/>
    </row>
  </sheetData>
  <mergeCells count="8">
    <mergeCell ref="E2:H2"/>
    <mergeCell ref="E3:H3"/>
    <mergeCell ref="E4:H4"/>
    <mergeCell ref="E5:H5"/>
    <mergeCell ref="A66:G66"/>
    <mergeCell ref="B15:F15"/>
    <mergeCell ref="F14:G14"/>
    <mergeCell ref="A12:G12"/>
  </mergeCells>
  <printOptions/>
  <pageMargins left="0.3937007874015748" right="0.3937007874015748" top="0.5905511811023623" bottom="0.71" header="0.5118110236220472" footer="0.5118110236220472"/>
  <pageSetup firstPageNumber="126" useFirstPageNumber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8"/>
  <sheetViews>
    <sheetView view="pageBreakPreview" zoomScale="60" workbookViewId="0" topLeftCell="A1">
      <selection activeCell="G8" sqref="G8"/>
    </sheetView>
  </sheetViews>
  <sheetFormatPr defaultColWidth="9.00390625" defaultRowHeight="12.75"/>
  <cols>
    <col min="1" max="1" width="32.25390625" style="0" customWidth="1"/>
    <col min="2" max="2" width="7.125" style="0" customWidth="1"/>
    <col min="3" max="3" width="7.00390625" style="0" customWidth="1"/>
    <col min="4" max="4" width="7.875" style="0" customWidth="1"/>
    <col min="6" max="6" width="8.125" style="0" customWidth="1"/>
    <col min="7" max="7" width="10.875" style="0" customWidth="1"/>
    <col min="8" max="8" width="11.625" style="0" customWidth="1"/>
    <col min="9" max="9" width="14.625" style="0" customWidth="1"/>
  </cols>
  <sheetData>
    <row r="2" spans="5:8" ht="12.75">
      <c r="E2" s="27" t="s">
        <v>101</v>
      </c>
      <c r="F2" s="27"/>
      <c r="G2" s="27"/>
      <c r="H2" s="20"/>
    </row>
    <row r="3" spans="5:8" ht="12.75">
      <c r="E3" s="27" t="s">
        <v>90</v>
      </c>
      <c r="F3" s="27"/>
      <c r="G3" s="27"/>
      <c r="H3" s="27"/>
    </row>
    <row r="4" spans="5:8" ht="12.75">
      <c r="E4" s="27" t="s">
        <v>91</v>
      </c>
      <c r="F4" s="27"/>
      <c r="G4" s="27"/>
      <c r="H4" s="27"/>
    </row>
    <row r="5" spans="5:8" ht="12.75">
      <c r="E5" s="27" t="s">
        <v>92</v>
      </c>
      <c r="F5" s="27"/>
      <c r="G5" s="27"/>
      <c r="H5" s="27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6" t="s">
        <v>74</v>
      </c>
      <c r="B12" s="26"/>
      <c r="C12" s="26"/>
      <c r="D12" s="26"/>
      <c r="E12" s="26"/>
      <c r="F12" s="26"/>
      <c r="G12" s="26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25" t="s">
        <v>12</v>
      </c>
      <c r="G14" s="25"/>
      <c r="H14" s="1"/>
      <c r="I14" s="1"/>
      <c r="J14" s="1"/>
      <c r="K14" s="1"/>
    </row>
    <row r="15" spans="1:9" ht="12.75">
      <c r="A15" s="3" t="s">
        <v>0</v>
      </c>
      <c r="B15" s="22"/>
      <c r="C15" s="23"/>
      <c r="D15" s="23"/>
      <c r="E15" s="23"/>
      <c r="F15" s="24"/>
      <c r="G15" s="3" t="s">
        <v>102</v>
      </c>
      <c r="H15" s="14" t="s">
        <v>103</v>
      </c>
      <c r="I15" s="14" t="s">
        <v>136</v>
      </c>
    </row>
    <row r="16" spans="1:9" ht="15.75">
      <c r="A16" s="5" t="s">
        <v>1</v>
      </c>
      <c r="B16" s="4"/>
      <c r="C16" s="4"/>
      <c r="D16" s="4"/>
      <c r="E16" s="4"/>
      <c r="F16" s="4"/>
      <c r="G16" s="16"/>
      <c r="H16" s="2"/>
      <c r="I16" s="2"/>
    </row>
    <row r="17" spans="1:9" ht="12.75">
      <c r="A17" s="3" t="s">
        <v>2</v>
      </c>
      <c r="B17" s="2"/>
      <c r="C17" s="2"/>
      <c r="D17" s="2"/>
      <c r="E17" s="2"/>
      <c r="F17" s="2"/>
      <c r="G17" s="16">
        <v>14926.4</v>
      </c>
      <c r="H17" s="16">
        <v>14405.6</v>
      </c>
      <c r="I17" s="16"/>
    </row>
    <row r="18" spans="1:9" ht="40.5" customHeight="1">
      <c r="A18" s="6" t="s">
        <v>3</v>
      </c>
      <c r="B18" s="2"/>
      <c r="C18" s="2"/>
      <c r="D18" s="2"/>
      <c r="E18" s="2"/>
      <c r="F18" s="2"/>
      <c r="G18" s="16">
        <v>525.1</v>
      </c>
      <c r="H18" s="16">
        <v>182.7</v>
      </c>
      <c r="I18" s="16"/>
    </row>
    <row r="19" spans="1:9" ht="12.75">
      <c r="A19" s="3" t="s">
        <v>4</v>
      </c>
      <c r="B19" s="2"/>
      <c r="C19" s="2"/>
      <c r="D19" s="2"/>
      <c r="E19" s="2"/>
      <c r="F19" s="2"/>
      <c r="G19" s="17">
        <f>G17+G18</f>
        <v>15451.5</v>
      </c>
      <c r="H19" s="17">
        <f>H17+H18</f>
        <v>14588.300000000001</v>
      </c>
      <c r="I19" s="17">
        <v>94.4</v>
      </c>
    </row>
    <row r="20" spans="1:9" ht="15.75">
      <c r="A20" s="5" t="s">
        <v>5</v>
      </c>
      <c r="B20" s="3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18"/>
      <c r="H20" s="16"/>
      <c r="I20" s="16"/>
    </row>
    <row r="21" spans="1:9" ht="12.75">
      <c r="A21" s="7" t="s">
        <v>11</v>
      </c>
      <c r="B21" s="4"/>
      <c r="C21" s="9" t="s">
        <v>15</v>
      </c>
      <c r="D21" s="9"/>
      <c r="E21" s="9"/>
      <c r="F21" s="9"/>
      <c r="G21" s="16">
        <f>G25+G29+G22</f>
        <v>4719.7</v>
      </c>
      <c r="H21" s="16">
        <f>H25+H29+H22</f>
        <v>4574.5</v>
      </c>
      <c r="I21" s="16">
        <v>96.9</v>
      </c>
    </row>
    <row r="22" spans="1:9" ht="51">
      <c r="A22" s="15" t="s">
        <v>95</v>
      </c>
      <c r="B22" s="4"/>
      <c r="C22" s="9" t="s">
        <v>15</v>
      </c>
      <c r="D22" s="9" t="s">
        <v>35</v>
      </c>
      <c r="E22" s="9"/>
      <c r="F22" s="9"/>
      <c r="G22" s="16">
        <f>G23</f>
        <v>438.7</v>
      </c>
      <c r="H22" s="16">
        <f>H23</f>
        <v>425.3</v>
      </c>
      <c r="I22" s="16"/>
    </row>
    <row r="23" spans="1:9" ht="25.5">
      <c r="A23" s="8" t="s">
        <v>14</v>
      </c>
      <c r="B23" s="4"/>
      <c r="C23" s="9" t="s">
        <v>15</v>
      </c>
      <c r="D23" s="9" t="s">
        <v>35</v>
      </c>
      <c r="E23" s="9" t="s">
        <v>17</v>
      </c>
      <c r="F23" s="9"/>
      <c r="G23" s="16">
        <f>G24</f>
        <v>438.7</v>
      </c>
      <c r="H23" s="16">
        <f>H24</f>
        <v>425.3</v>
      </c>
      <c r="I23" s="16"/>
    </row>
    <row r="24" spans="1:9" ht="25.5">
      <c r="A24" s="8" t="s">
        <v>96</v>
      </c>
      <c r="B24" s="4"/>
      <c r="C24" s="9" t="s">
        <v>15</v>
      </c>
      <c r="D24" s="9" t="s">
        <v>35</v>
      </c>
      <c r="E24" s="9" t="s">
        <v>17</v>
      </c>
      <c r="F24" s="9" t="s">
        <v>97</v>
      </c>
      <c r="G24" s="16">
        <v>438.7</v>
      </c>
      <c r="H24" s="16">
        <v>425.3</v>
      </c>
      <c r="I24" s="16"/>
    </row>
    <row r="25" spans="1:9" ht="63.75">
      <c r="A25" s="15" t="s">
        <v>13</v>
      </c>
      <c r="B25" s="4"/>
      <c r="C25" s="9" t="s">
        <v>15</v>
      </c>
      <c r="D25" s="9" t="s">
        <v>16</v>
      </c>
      <c r="E25" s="9"/>
      <c r="F25" s="9"/>
      <c r="G25" s="16">
        <f>G26</f>
        <v>662.9000000000001</v>
      </c>
      <c r="H25" s="16">
        <f>H26</f>
        <v>634</v>
      </c>
      <c r="I25" s="16"/>
    </row>
    <row r="26" spans="1:9" ht="25.5">
      <c r="A26" s="8" t="s">
        <v>14</v>
      </c>
      <c r="B26" s="4"/>
      <c r="C26" s="9" t="s">
        <v>15</v>
      </c>
      <c r="D26" s="9" t="s">
        <v>16</v>
      </c>
      <c r="E26" s="9" t="s">
        <v>17</v>
      </c>
      <c r="F26" s="9"/>
      <c r="G26" s="16">
        <f>G27+G28</f>
        <v>662.9000000000001</v>
      </c>
      <c r="H26" s="16">
        <f>H27+H28</f>
        <v>634</v>
      </c>
      <c r="I26" s="16"/>
    </row>
    <row r="27" spans="1:9" ht="12.75">
      <c r="A27" s="8" t="s">
        <v>18</v>
      </c>
      <c r="B27" s="4"/>
      <c r="C27" s="9" t="s">
        <v>15</v>
      </c>
      <c r="D27" s="9" t="s">
        <v>16</v>
      </c>
      <c r="E27" s="9" t="s">
        <v>17</v>
      </c>
      <c r="F27" s="9" t="s">
        <v>19</v>
      </c>
      <c r="G27" s="16">
        <v>310.8</v>
      </c>
      <c r="H27" s="16">
        <v>291.7</v>
      </c>
      <c r="I27" s="16"/>
    </row>
    <row r="28" spans="1:9" ht="38.25">
      <c r="A28" s="8" t="s">
        <v>20</v>
      </c>
      <c r="B28" s="4"/>
      <c r="C28" s="9" t="s">
        <v>15</v>
      </c>
      <c r="D28" s="9" t="s">
        <v>16</v>
      </c>
      <c r="E28" s="9" t="s">
        <v>17</v>
      </c>
      <c r="F28" s="9" t="s">
        <v>21</v>
      </c>
      <c r="G28" s="16">
        <v>352.1</v>
      </c>
      <c r="H28" s="16">
        <v>342.3</v>
      </c>
      <c r="I28" s="16"/>
    </row>
    <row r="29" spans="1:9" ht="64.5" customHeight="1">
      <c r="A29" s="15" t="s">
        <v>22</v>
      </c>
      <c r="B29" s="4"/>
      <c r="C29" s="9" t="s">
        <v>15</v>
      </c>
      <c r="D29" s="9" t="s">
        <v>23</v>
      </c>
      <c r="E29" s="9"/>
      <c r="F29" s="9"/>
      <c r="G29" s="16">
        <f>G30</f>
        <v>3618.1</v>
      </c>
      <c r="H29" s="16">
        <f>H30</f>
        <v>3515.2</v>
      </c>
      <c r="I29" s="16"/>
    </row>
    <row r="30" spans="1:9" ht="25.5">
      <c r="A30" s="8" t="s">
        <v>14</v>
      </c>
      <c r="B30" s="4"/>
      <c r="C30" s="9" t="s">
        <v>15</v>
      </c>
      <c r="D30" s="9" t="s">
        <v>23</v>
      </c>
      <c r="E30" s="9" t="s">
        <v>17</v>
      </c>
      <c r="F30" s="9"/>
      <c r="G30" s="16">
        <f>G31</f>
        <v>3618.1</v>
      </c>
      <c r="H30" s="16">
        <f>H31</f>
        <v>3515.2</v>
      </c>
      <c r="I30" s="16"/>
    </row>
    <row r="31" spans="1:9" ht="12.75">
      <c r="A31" s="8" t="s">
        <v>18</v>
      </c>
      <c r="B31" s="4"/>
      <c r="C31" s="9" t="s">
        <v>15</v>
      </c>
      <c r="D31" s="9" t="s">
        <v>23</v>
      </c>
      <c r="E31" s="9" t="s">
        <v>17</v>
      </c>
      <c r="F31" s="9" t="s">
        <v>19</v>
      </c>
      <c r="G31" s="16">
        <v>3618.1</v>
      </c>
      <c r="H31" s="16">
        <v>3515.2</v>
      </c>
      <c r="I31" s="16"/>
    </row>
    <row r="32" spans="1:9" ht="38.25">
      <c r="A32" s="10" t="s">
        <v>24</v>
      </c>
      <c r="B32" s="4"/>
      <c r="C32" s="9" t="s">
        <v>16</v>
      </c>
      <c r="D32" s="9"/>
      <c r="E32" s="9"/>
      <c r="F32" s="9"/>
      <c r="G32" s="16">
        <f>G33</f>
        <v>26</v>
      </c>
      <c r="H32" s="16">
        <f>H33</f>
        <v>25.1</v>
      </c>
      <c r="I32" s="16">
        <v>96.5</v>
      </c>
    </row>
    <row r="33" spans="1:9" ht="25.5">
      <c r="A33" s="15" t="s">
        <v>25</v>
      </c>
      <c r="B33" s="4"/>
      <c r="C33" s="9" t="s">
        <v>16</v>
      </c>
      <c r="D33" s="9" t="s">
        <v>26</v>
      </c>
      <c r="E33" s="9"/>
      <c r="F33" s="9"/>
      <c r="G33" s="16">
        <f>G34</f>
        <v>26</v>
      </c>
      <c r="H33" s="16">
        <f>H34</f>
        <v>25.1</v>
      </c>
      <c r="I33" s="16"/>
    </row>
    <row r="34" spans="1:9" ht="63.75">
      <c r="A34" s="8" t="s">
        <v>99</v>
      </c>
      <c r="B34" s="4"/>
      <c r="C34" s="9" t="s">
        <v>16</v>
      </c>
      <c r="D34" s="9" t="s">
        <v>26</v>
      </c>
      <c r="E34" s="9" t="s">
        <v>98</v>
      </c>
      <c r="F34" s="9" t="s">
        <v>46</v>
      </c>
      <c r="G34" s="16">
        <v>26</v>
      </c>
      <c r="H34" s="16">
        <v>25.1</v>
      </c>
      <c r="I34" s="16"/>
    </row>
    <row r="35" spans="1:9" ht="12.75">
      <c r="A35" s="10" t="s">
        <v>84</v>
      </c>
      <c r="B35" s="4"/>
      <c r="C35" s="9" t="s">
        <v>23</v>
      </c>
      <c r="D35" s="9"/>
      <c r="E35" s="9"/>
      <c r="F35" s="9"/>
      <c r="G35" s="16">
        <f aca="true" t="shared" si="0" ref="G35:H37">G36</f>
        <v>608</v>
      </c>
      <c r="H35" s="16">
        <f t="shared" si="0"/>
        <v>548.5</v>
      </c>
      <c r="I35" s="16">
        <v>90.2</v>
      </c>
    </row>
    <row r="36" spans="1:9" ht="12.75">
      <c r="A36" s="8" t="s">
        <v>85</v>
      </c>
      <c r="B36" s="4"/>
      <c r="C36" s="9" t="s">
        <v>23</v>
      </c>
      <c r="D36" s="9" t="s">
        <v>41</v>
      </c>
      <c r="E36" s="9"/>
      <c r="F36" s="9"/>
      <c r="G36" s="16">
        <f t="shared" si="0"/>
        <v>608</v>
      </c>
      <c r="H36" s="16">
        <f t="shared" si="0"/>
        <v>548.5</v>
      </c>
      <c r="I36" s="16"/>
    </row>
    <row r="37" spans="1:9" ht="12.75">
      <c r="A37" s="8" t="s">
        <v>86</v>
      </c>
      <c r="B37" s="4"/>
      <c r="C37" s="9" t="s">
        <v>23</v>
      </c>
      <c r="D37" s="9" t="s">
        <v>41</v>
      </c>
      <c r="E37" s="9" t="s">
        <v>87</v>
      </c>
      <c r="F37" s="9"/>
      <c r="G37" s="16">
        <f t="shared" si="0"/>
        <v>608</v>
      </c>
      <c r="H37" s="16">
        <f t="shared" si="0"/>
        <v>548.5</v>
      </c>
      <c r="I37" s="16"/>
    </row>
    <row r="38" spans="1:9" ht="25.5">
      <c r="A38" s="8" t="s">
        <v>88</v>
      </c>
      <c r="B38" s="4"/>
      <c r="C38" s="9" t="s">
        <v>23</v>
      </c>
      <c r="D38" s="9" t="s">
        <v>41</v>
      </c>
      <c r="E38" s="9" t="s">
        <v>87</v>
      </c>
      <c r="F38" s="9" t="s">
        <v>89</v>
      </c>
      <c r="G38" s="16">
        <v>608</v>
      </c>
      <c r="H38" s="16">
        <v>548.5</v>
      </c>
      <c r="I38" s="16"/>
    </row>
    <row r="39" spans="1:9" ht="25.5">
      <c r="A39" s="10" t="s">
        <v>27</v>
      </c>
      <c r="B39" s="4"/>
      <c r="C39" s="9" t="s">
        <v>28</v>
      </c>
      <c r="D39" s="9"/>
      <c r="E39" s="9"/>
      <c r="F39" s="9"/>
      <c r="G39" s="16">
        <f aca="true" t="shared" si="1" ref="G39:H41">G40</f>
        <v>1596</v>
      </c>
      <c r="H39" s="16">
        <f t="shared" si="1"/>
        <v>1596</v>
      </c>
      <c r="I39" s="16">
        <v>100</v>
      </c>
    </row>
    <row r="40" spans="1:9" ht="12.75">
      <c r="A40" s="15" t="s">
        <v>34</v>
      </c>
      <c r="B40" s="4"/>
      <c r="C40" s="9" t="s">
        <v>28</v>
      </c>
      <c r="D40" s="9" t="s">
        <v>35</v>
      </c>
      <c r="E40" s="9"/>
      <c r="F40" s="9"/>
      <c r="G40" s="16">
        <f t="shared" si="1"/>
        <v>1596</v>
      </c>
      <c r="H40" s="16">
        <f t="shared" si="1"/>
        <v>1596</v>
      </c>
      <c r="I40" s="16"/>
    </row>
    <row r="41" spans="1:9" ht="25.5">
      <c r="A41" s="8" t="s">
        <v>36</v>
      </c>
      <c r="B41" s="2"/>
      <c r="C41" s="9" t="s">
        <v>28</v>
      </c>
      <c r="D41" s="9" t="s">
        <v>35</v>
      </c>
      <c r="E41" s="9" t="s">
        <v>37</v>
      </c>
      <c r="F41" s="9"/>
      <c r="G41" s="16">
        <f t="shared" si="1"/>
        <v>1596</v>
      </c>
      <c r="H41" s="16">
        <f t="shared" si="1"/>
        <v>1596</v>
      </c>
      <c r="I41" s="16"/>
    </row>
    <row r="42" spans="1:9" ht="25.5">
      <c r="A42" s="8" t="s">
        <v>38</v>
      </c>
      <c r="B42" s="2"/>
      <c r="C42" s="9" t="s">
        <v>28</v>
      </c>
      <c r="D42" s="9" t="s">
        <v>35</v>
      </c>
      <c r="E42" s="9" t="s">
        <v>37</v>
      </c>
      <c r="F42" s="9" t="s">
        <v>39</v>
      </c>
      <c r="G42" s="16">
        <v>1596</v>
      </c>
      <c r="H42" s="16">
        <v>1596</v>
      </c>
      <c r="I42" s="16"/>
    </row>
    <row r="43" spans="1:9" ht="38.25">
      <c r="A43" s="10" t="s">
        <v>40</v>
      </c>
      <c r="B43" s="2"/>
      <c r="C43" s="9" t="s">
        <v>41</v>
      </c>
      <c r="D43" s="9"/>
      <c r="E43" s="9"/>
      <c r="F43" s="9"/>
      <c r="G43" s="16">
        <f>G44+G47</f>
        <v>5298</v>
      </c>
      <c r="H43" s="16">
        <f>H44+H47</f>
        <v>4790</v>
      </c>
      <c r="I43" s="16">
        <v>90.4</v>
      </c>
    </row>
    <row r="44" spans="1:9" ht="12.75">
      <c r="A44" s="15" t="s">
        <v>42</v>
      </c>
      <c r="B44" s="2"/>
      <c r="C44" s="9" t="s">
        <v>41</v>
      </c>
      <c r="D44" s="9" t="s">
        <v>15</v>
      </c>
      <c r="E44" s="9"/>
      <c r="F44" s="9"/>
      <c r="G44" s="16">
        <f>G45</f>
        <v>5268</v>
      </c>
      <c r="H44" s="16">
        <f>H45</f>
        <v>4760</v>
      </c>
      <c r="I44" s="16"/>
    </row>
    <row r="45" spans="1:9" ht="38.25">
      <c r="A45" s="8" t="s">
        <v>43</v>
      </c>
      <c r="B45" s="2"/>
      <c r="C45" s="9" t="s">
        <v>41</v>
      </c>
      <c r="D45" s="9" t="s">
        <v>15</v>
      </c>
      <c r="E45" s="9" t="s">
        <v>44</v>
      </c>
      <c r="F45" s="9"/>
      <c r="G45" s="16">
        <f>G46</f>
        <v>5268</v>
      </c>
      <c r="H45" s="16">
        <f>H46</f>
        <v>4760</v>
      </c>
      <c r="I45" s="16"/>
    </row>
    <row r="46" spans="1:9" ht="25.5">
      <c r="A46" s="8" t="s">
        <v>45</v>
      </c>
      <c r="B46" s="2"/>
      <c r="C46" s="9" t="s">
        <v>41</v>
      </c>
      <c r="D46" s="9" t="s">
        <v>15</v>
      </c>
      <c r="E46" s="9" t="s">
        <v>44</v>
      </c>
      <c r="F46" s="9" t="s">
        <v>46</v>
      </c>
      <c r="G46" s="16">
        <v>5268</v>
      </c>
      <c r="H46" s="16">
        <v>4760</v>
      </c>
      <c r="I46" s="16"/>
    </row>
    <row r="47" spans="1:9" ht="38.25">
      <c r="A47" s="13" t="s">
        <v>53</v>
      </c>
      <c r="B47" s="2"/>
      <c r="C47" s="9" t="s">
        <v>41</v>
      </c>
      <c r="D47" s="9" t="s">
        <v>15</v>
      </c>
      <c r="E47" s="9" t="s">
        <v>54</v>
      </c>
      <c r="F47" s="9"/>
      <c r="G47" s="16">
        <f>G48</f>
        <v>30</v>
      </c>
      <c r="H47" s="16">
        <f>H48</f>
        <v>30</v>
      </c>
      <c r="I47" s="16"/>
    </row>
    <row r="48" spans="1:9" ht="38.25">
      <c r="A48" s="8" t="s">
        <v>55</v>
      </c>
      <c r="B48" s="2"/>
      <c r="C48" s="9" t="s">
        <v>41</v>
      </c>
      <c r="D48" s="9" t="s">
        <v>15</v>
      </c>
      <c r="E48" s="9" t="s">
        <v>54</v>
      </c>
      <c r="F48" s="9" t="s">
        <v>56</v>
      </c>
      <c r="G48" s="16">
        <v>30</v>
      </c>
      <c r="H48" s="16">
        <v>30</v>
      </c>
      <c r="I48" s="16"/>
    </row>
    <row r="49" spans="1:9" ht="12.75">
      <c r="A49" s="10" t="s">
        <v>57</v>
      </c>
      <c r="B49" s="2"/>
      <c r="C49" s="9" t="s">
        <v>58</v>
      </c>
      <c r="D49" s="9"/>
      <c r="E49" s="9"/>
      <c r="F49" s="9"/>
      <c r="G49" s="16">
        <f>G50</f>
        <v>3203.8</v>
      </c>
      <c r="H49" s="16">
        <f>H50</f>
        <v>3054.2</v>
      </c>
      <c r="I49" s="16">
        <v>95.3</v>
      </c>
    </row>
    <row r="50" spans="1:9" ht="12.75">
      <c r="A50" s="15" t="s">
        <v>59</v>
      </c>
      <c r="B50" s="2"/>
      <c r="C50" s="9" t="s">
        <v>58</v>
      </c>
      <c r="D50" s="9" t="s">
        <v>35</v>
      </c>
      <c r="E50" s="9"/>
      <c r="F50" s="9"/>
      <c r="G50" s="16">
        <f>G53+G51</f>
        <v>3203.8</v>
      </c>
      <c r="H50" s="16">
        <f>H53+H51</f>
        <v>3054.2</v>
      </c>
      <c r="I50" s="16"/>
    </row>
    <row r="51" spans="1:9" ht="25.5">
      <c r="A51" s="8" t="s">
        <v>77</v>
      </c>
      <c r="B51" s="2"/>
      <c r="C51" s="9" t="s">
        <v>58</v>
      </c>
      <c r="D51" s="9" t="s">
        <v>35</v>
      </c>
      <c r="E51" s="9" t="s">
        <v>78</v>
      </c>
      <c r="F51" s="9"/>
      <c r="G51" s="16">
        <f>G52</f>
        <v>3193.8</v>
      </c>
      <c r="H51" s="16">
        <f>H52</f>
        <v>3044.2</v>
      </c>
      <c r="I51" s="16"/>
    </row>
    <row r="52" spans="1:9" ht="25.5">
      <c r="A52" s="8" t="s">
        <v>45</v>
      </c>
      <c r="B52" s="2"/>
      <c r="C52" s="9" t="s">
        <v>58</v>
      </c>
      <c r="D52" s="9" t="s">
        <v>35</v>
      </c>
      <c r="E52" s="9" t="s">
        <v>78</v>
      </c>
      <c r="F52" s="9" t="s">
        <v>46</v>
      </c>
      <c r="G52" s="16">
        <v>3193.8</v>
      </c>
      <c r="H52" s="16">
        <v>3044.2</v>
      </c>
      <c r="I52" s="16"/>
    </row>
    <row r="53" spans="1:9" ht="25.5">
      <c r="A53" s="8" t="s">
        <v>60</v>
      </c>
      <c r="B53" s="2"/>
      <c r="C53" s="9" t="s">
        <v>58</v>
      </c>
      <c r="D53" s="9" t="s">
        <v>35</v>
      </c>
      <c r="E53" s="9" t="s">
        <v>61</v>
      </c>
      <c r="F53" s="9"/>
      <c r="G53" s="16">
        <f>G54</f>
        <v>10</v>
      </c>
      <c r="H53" s="16">
        <f>H54</f>
        <v>10</v>
      </c>
      <c r="I53" s="16"/>
    </row>
    <row r="54" spans="1:9" ht="38.25">
      <c r="A54" s="8" t="s">
        <v>62</v>
      </c>
      <c r="B54" s="2"/>
      <c r="C54" s="9" t="s">
        <v>58</v>
      </c>
      <c r="D54" s="9" t="s">
        <v>35</v>
      </c>
      <c r="E54" s="9" t="s">
        <v>61</v>
      </c>
      <c r="F54" s="9" t="s">
        <v>63</v>
      </c>
      <c r="G54" s="16">
        <v>10</v>
      </c>
      <c r="H54" s="16">
        <v>10</v>
      </c>
      <c r="I54" s="16"/>
    </row>
    <row r="55" spans="1:9" ht="15.75">
      <c r="A55" s="5" t="s">
        <v>64</v>
      </c>
      <c r="B55" s="2"/>
      <c r="C55" s="2"/>
      <c r="D55" s="2"/>
      <c r="E55" s="2"/>
      <c r="F55" s="2"/>
      <c r="G55" s="17">
        <f>G21+G32+G39+G43+G49+G35</f>
        <v>15451.5</v>
      </c>
      <c r="H55" s="17">
        <f>H21+H32+H39+H43+H49+H35</f>
        <v>14588.3</v>
      </c>
      <c r="I55" s="17">
        <v>94.4</v>
      </c>
    </row>
    <row r="58" spans="1:7" ht="12.75">
      <c r="A58" s="21"/>
      <c r="B58" s="21"/>
      <c r="C58" s="21"/>
      <c r="D58" s="21"/>
      <c r="E58" s="21"/>
      <c r="F58" s="21"/>
      <c r="G58" s="21"/>
    </row>
  </sheetData>
  <mergeCells count="8">
    <mergeCell ref="E2:G2"/>
    <mergeCell ref="E3:H3"/>
    <mergeCell ref="E4:H4"/>
    <mergeCell ref="E5:H5"/>
    <mergeCell ref="A58:G58"/>
    <mergeCell ref="B15:F15"/>
    <mergeCell ref="F14:G14"/>
    <mergeCell ref="A12:G12"/>
  </mergeCells>
  <printOptions/>
  <pageMargins left="0.79" right="0.3937007874015748" top="0.5905511811023623" bottom="0.5905511811023623" header="0.5118110236220472" footer="0.5118110236220472"/>
  <pageSetup firstPageNumber="134" useFirstPageNumber="1" horizontalDpi="600" verticalDpi="600" orientation="portrait" paperSize="9" scale="8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63"/>
  <sheetViews>
    <sheetView view="pageBreakPreview" zoomScale="60" workbookViewId="0" topLeftCell="A1">
      <selection activeCell="E2" sqref="E2:G5"/>
    </sheetView>
  </sheetViews>
  <sheetFormatPr defaultColWidth="9.00390625" defaultRowHeight="12.75"/>
  <cols>
    <col min="1" max="1" width="32.25390625" style="0" customWidth="1"/>
    <col min="3" max="3" width="10.125" style="0" bestFit="1" customWidth="1"/>
    <col min="7" max="7" width="10.875" style="0" customWidth="1"/>
    <col min="8" max="8" width="11.00390625" style="0" customWidth="1"/>
    <col min="9" max="9" width="14.75390625" style="0" customWidth="1"/>
  </cols>
  <sheetData>
    <row r="2" spans="5:7" ht="12.75">
      <c r="E2" s="28" t="s">
        <v>140</v>
      </c>
      <c r="F2" s="28"/>
      <c r="G2" s="28"/>
    </row>
    <row r="3" spans="5:7" ht="12.75">
      <c r="E3" s="28" t="s">
        <v>90</v>
      </c>
      <c r="F3" s="28"/>
      <c r="G3" s="28"/>
    </row>
    <row r="4" spans="5:7" ht="12.75">
      <c r="E4" s="28" t="s">
        <v>91</v>
      </c>
      <c r="F4" s="28"/>
      <c r="G4" s="28"/>
    </row>
    <row r="5" spans="5:7" ht="12.75">
      <c r="E5" s="28" t="s">
        <v>92</v>
      </c>
      <c r="F5" s="28"/>
      <c r="G5" s="28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6" t="s">
        <v>69</v>
      </c>
      <c r="B12" s="26"/>
      <c r="C12" s="26"/>
      <c r="D12" s="26"/>
      <c r="E12" s="26"/>
      <c r="F12" s="26"/>
      <c r="G12" s="26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25" t="s">
        <v>12</v>
      </c>
      <c r="G14" s="25"/>
      <c r="H14" s="1"/>
      <c r="I14" s="1"/>
      <c r="J14" s="1"/>
      <c r="K14" s="1"/>
    </row>
    <row r="15" spans="1:9" ht="12.75">
      <c r="A15" s="3" t="s">
        <v>0</v>
      </c>
      <c r="B15" s="22"/>
      <c r="C15" s="23"/>
      <c r="D15" s="23"/>
      <c r="E15" s="23"/>
      <c r="F15" s="24"/>
      <c r="G15" s="3" t="s">
        <v>102</v>
      </c>
      <c r="H15" s="14" t="s">
        <v>103</v>
      </c>
      <c r="I15" s="14" t="s">
        <v>137</v>
      </c>
    </row>
    <row r="16" spans="1:9" ht="15.75">
      <c r="A16" s="5" t="s">
        <v>1</v>
      </c>
      <c r="B16" s="4"/>
      <c r="C16" s="4"/>
      <c r="D16" s="4"/>
      <c r="E16" s="4"/>
      <c r="F16" s="4"/>
      <c r="G16" s="16"/>
      <c r="H16" s="16"/>
      <c r="I16" s="16"/>
    </row>
    <row r="17" spans="1:9" ht="12.75">
      <c r="A17" s="3" t="s">
        <v>2</v>
      </c>
      <c r="B17" s="2"/>
      <c r="C17" s="2"/>
      <c r="D17" s="2"/>
      <c r="E17" s="2"/>
      <c r="F17" s="2"/>
      <c r="G17" s="16">
        <v>20605.5</v>
      </c>
      <c r="H17" s="16">
        <v>20404.6</v>
      </c>
      <c r="I17" s="16"/>
    </row>
    <row r="18" spans="1:9" ht="40.5" customHeight="1">
      <c r="A18" s="6" t="s">
        <v>3</v>
      </c>
      <c r="B18" s="2"/>
      <c r="C18" s="2"/>
      <c r="D18" s="2"/>
      <c r="E18" s="2"/>
      <c r="F18" s="2"/>
      <c r="G18" s="16">
        <v>69.1</v>
      </c>
      <c r="H18" s="16">
        <v>2.9</v>
      </c>
      <c r="I18" s="16"/>
    </row>
    <row r="19" spans="1:9" ht="12.75">
      <c r="A19" s="3" t="s">
        <v>4</v>
      </c>
      <c r="B19" s="2"/>
      <c r="C19" s="2"/>
      <c r="D19" s="2"/>
      <c r="E19" s="2"/>
      <c r="F19" s="2"/>
      <c r="G19" s="17">
        <f>G17+G18</f>
        <v>20674.6</v>
      </c>
      <c r="H19" s="17">
        <f>H17+H18</f>
        <v>20407.5</v>
      </c>
      <c r="I19" s="17">
        <v>98.7</v>
      </c>
    </row>
    <row r="20" spans="1:9" ht="15.75">
      <c r="A20" s="5" t="s">
        <v>5</v>
      </c>
      <c r="B20" s="3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18"/>
      <c r="H20" s="16"/>
      <c r="I20" s="16"/>
    </row>
    <row r="21" spans="1:9" ht="12.75">
      <c r="A21" s="7" t="s">
        <v>11</v>
      </c>
      <c r="B21" s="4"/>
      <c r="C21" s="9" t="s">
        <v>15</v>
      </c>
      <c r="D21" s="9"/>
      <c r="E21" s="9"/>
      <c r="F21" s="9"/>
      <c r="G21" s="16">
        <f>G25+G29+G22</f>
        <v>9007.6</v>
      </c>
      <c r="H21" s="16">
        <f>H25+H29+H22</f>
        <v>8980</v>
      </c>
      <c r="I21" s="16">
        <v>99.7</v>
      </c>
    </row>
    <row r="22" spans="1:9" ht="51">
      <c r="A22" s="15" t="s">
        <v>95</v>
      </c>
      <c r="B22" s="4"/>
      <c r="C22" s="9" t="s">
        <v>15</v>
      </c>
      <c r="D22" s="9" t="s">
        <v>35</v>
      </c>
      <c r="E22" s="9"/>
      <c r="F22" s="9"/>
      <c r="G22" s="16">
        <f>G23</f>
        <v>448</v>
      </c>
      <c r="H22" s="16">
        <f>H23</f>
        <v>445</v>
      </c>
      <c r="I22" s="16"/>
    </row>
    <row r="23" spans="1:9" ht="25.5">
      <c r="A23" s="8" t="s">
        <v>14</v>
      </c>
      <c r="B23" s="4"/>
      <c r="C23" s="9" t="s">
        <v>15</v>
      </c>
      <c r="D23" s="9" t="s">
        <v>35</v>
      </c>
      <c r="E23" s="9" t="s">
        <v>17</v>
      </c>
      <c r="F23" s="9"/>
      <c r="G23" s="16">
        <f>G24</f>
        <v>448</v>
      </c>
      <c r="H23" s="16">
        <f>H24</f>
        <v>445</v>
      </c>
      <c r="I23" s="16"/>
    </row>
    <row r="24" spans="1:9" ht="25.5">
      <c r="A24" s="8" t="s">
        <v>96</v>
      </c>
      <c r="B24" s="4"/>
      <c r="C24" s="9" t="s">
        <v>15</v>
      </c>
      <c r="D24" s="9" t="s">
        <v>35</v>
      </c>
      <c r="E24" s="9" t="s">
        <v>17</v>
      </c>
      <c r="F24" s="9" t="s">
        <v>97</v>
      </c>
      <c r="G24" s="16">
        <v>448</v>
      </c>
      <c r="H24" s="16">
        <v>445</v>
      </c>
      <c r="I24" s="16"/>
    </row>
    <row r="25" spans="1:9" ht="63.75">
      <c r="A25" s="15" t="s">
        <v>13</v>
      </c>
      <c r="B25" s="4"/>
      <c r="C25" s="9" t="s">
        <v>15</v>
      </c>
      <c r="D25" s="9" t="s">
        <v>16</v>
      </c>
      <c r="E25" s="9"/>
      <c r="F25" s="9"/>
      <c r="G25" s="16">
        <f>G26</f>
        <v>639.7</v>
      </c>
      <c r="H25" s="16">
        <f>H26</f>
        <v>636.7</v>
      </c>
      <c r="I25" s="16"/>
    </row>
    <row r="26" spans="1:9" ht="25.5">
      <c r="A26" s="8" t="s">
        <v>14</v>
      </c>
      <c r="B26" s="4"/>
      <c r="C26" s="9" t="s">
        <v>15</v>
      </c>
      <c r="D26" s="9" t="s">
        <v>16</v>
      </c>
      <c r="E26" s="9" t="s">
        <v>17</v>
      </c>
      <c r="F26" s="9"/>
      <c r="G26" s="16">
        <f>G27+G28</f>
        <v>639.7</v>
      </c>
      <c r="H26" s="16">
        <f>H27+H28</f>
        <v>636.7</v>
      </c>
      <c r="I26" s="16"/>
    </row>
    <row r="27" spans="1:9" ht="12.75">
      <c r="A27" s="8" t="s">
        <v>18</v>
      </c>
      <c r="B27" s="4"/>
      <c r="C27" s="9" t="s">
        <v>15</v>
      </c>
      <c r="D27" s="9" t="s">
        <v>16</v>
      </c>
      <c r="E27" s="9" t="s">
        <v>17</v>
      </c>
      <c r="F27" s="9" t="s">
        <v>19</v>
      </c>
      <c r="G27" s="16">
        <v>328.5</v>
      </c>
      <c r="H27" s="16">
        <v>327.2</v>
      </c>
      <c r="I27" s="16"/>
    </row>
    <row r="28" spans="1:9" ht="38.25">
      <c r="A28" s="8" t="s">
        <v>20</v>
      </c>
      <c r="B28" s="4"/>
      <c r="C28" s="9" t="s">
        <v>15</v>
      </c>
      <c r="D28" s="9" t="s">
        <v>16</v>
      </c>
      <c r="E28" s="9" t="s">
        <v>17</v>
      </c>
      <c r="F28" s="9" t="s">
        <v>21</v>
      </c>
      <c r="G28" s="16">
        <v>311.2</v>
      </c>
      <c r="H28" s="16">
        <v>309.5</v>
      </c>
      <c r="I28" s="16"/>
    </row>
    <row r="29" spans="1:9" ht="66" customHeight="1">
      <c r="A29" s="15" t="s">
        <v>22</v>
      </c>
      <c r="B29" s="4"/>
      <c r="C29" s="9" t="s">
        <v>15</v>
      </c>
      <c r="D29" s="9" t="s">
        <v>23</v>
      </c>
      <c r="E29" s="9"/>
      <c r="F29" s="9"/>
      <c r="G29" s="16">
        <f>G30</f>
        <v>7919.9</v>
      </c>
      <c r="H29" s="16">
        <f>H30</f>
        <v>7898.3</v>
      </c>
      <c r="I29" s="16"/>
    </row>
    <row r="30" spans="1:9" ht="25.5">
      <c r="A30" s="8" t="s">
        <v>14</v>
      </c>
      <c r="B30" s="4"/>
      <c r="C30" s="9" t="s">
        <v>15</v>
      </c>
      <c r="D30" s="9" t="s">
        <v>23</v>
      </c>
      <c r="E30" s="9" t="s">
        <v>17</v>
      </c>
      <c r="F30" s="9"/>
      <c r="G30" s="16">
        <f>G31</f>
        <v>7919.9</v>
      </c>
      <c r="H30" s="16">
        <f>H31</f>
        <v>7898.3</v>
      </c>
      <c r="I30" s="16"/>
    </row>
    <row r="31" spans="1:9" ht="12.75">
      <c r="A31" s="8" t="s">
        <v>18</v>
      </c>
      <c r="B31" s="4"/>
      <c r="C31" s="9" t="s">
        <v>15</v>
      </c>
      <c r="D31" s="9" t="s">
        <v>23</v>
      </c>
      <c r="E31" s="9" t="s">
        <v>17</v>
      </c>
      <c r="F31" s="9" t="s">
        <v>19</v>
      </c>
      <c r="G31" s="16">
        <v>7919.9</v>
      </c>
      <c r="H31" s="16">
        <v>7898.3</v>
      </c>
      <c r="I31" s="16"/>
    </row>
    <row r="32" spans="1:9" ht="38.25">
      <c r="A32" s="10" t="s">
        <v>24</v>
      </c>
      <c r="B32" s="4"/>
      <c r="C32" s="9" t="s">
        <v>16</v>
      </c>
      <c r="D32" s="9"/>
      <c r="E32" s="9"/>
      <c r="F32" s="9"/>
      <c r="G32" s="16">
        <f>G33</f>
        <v>83.2</v>
      </c>
      <c r="H32" s="16">
        <f>H33</f>
        <v>78.2</v>
      </c>
      <c r="I32" s="16">
        <v>94</v>
      </c>
    </row>
    <row r="33" spans="1:9" ht="25.5">
      <c r="A33" s="15" t="s">
        <v>25</v>
      </c>
      <c r="B33" s="4"/>
      <c r="C33" s="9" t="s">
        <v>16</v>
      </c>
      <c r="D33" s="9" t="s">
        <v>26</v>
      </c>
      <c r="E33" s="9"/>
      <c r="F33" s="9"/>
      <c r="G33" s="16">
        <f>G34</f>
        <v>83.2</v>
      </c>
      <c r="H33" s="16">
        <f>H34</f>
        <v>78.2</v>
      </c>
      <c r="I33" s="16"/>
    </row>
    <row r="34" spans="1:9" ht="63.75">
      <c r="A34" s="8" t="s">
        <v>99</v>
      </c>
      <c r="B34" s="4"/>
      <c r="C34" s="9" t="s">
        <v>16</v>
      </c>
      <c r="D34" s="9" t="s">
        <v>26</v>
      </c>
      <c r="E34" s="9" t="s">
        <v>98</v>
      </c>
      <c r="F34" s="9" t="s">
        <v>46</v>
      </c>
      <c r="G34" s="16">
        <v>83.2</v>
      </c>
      <c r="H34" s="16">
        <v>78.2</v>
      </c>
      <c r="I34" s="16"/>
    </row>
    <row r="35" spans="1:9" ht="12.75">
      <c r="A35" s="10" t="s">
        <v>84</v>
      </c>
      <c r="B35" s="4"/>
      <c r="C35" s="9" t="s">
        <v>23</v>
      </c>
      <c r="D35" s="9"/>
      <c r="E35" s="9"/>
      <c r="F35" s="9"/>
      <c r="G35" s="16">
        <f aca="true" t="shared" si="0" ref="G35:H37">G36</f>
        <v>1900.4</v>
      </c>
      <c r="H35" s="16">
        <f t="shared" si="0"/>
        <v>1807</v>
      </c>
      <c r="I35" s="16">
        <v>95.1</v>
      </c>
    </row>
    <row r="36" spans="1:9" ht="12.75">
      <c r="A36" s="15" t="s">
        <v>85</v>
      </c>
      <c r="B36" s="4"/>
      <c r="C36" s="9" t="s">
        <v>23</v>
      </c>
      <c r="D36" s="9" t="s">
        <v>41</v>
      </c>
      <c r="E36" s="9"/>
      <c r="F36" s="9"/>
      <c r="G36" s="16">
        <f t="shared" si="0"/>
        <v>1900.4</v>
      </c>
      <c r="H36" s="16">
        <f t="shared" si="0"/>
        <v>1807</v>
      </c>
      <c r="I36" s="16"/>
    </row>
    <row r="37" spans="1:9" ht="12.75">
      <c r="A37" s="8" t="s">
        <v>86</v>
      </c>
      <c r="B37" s="4"/>
      <c r="C37" s="9" t="s">
        <v>23</v>
      </c>
      <c r="D37" s="9" t="s">
        <v>41</v>
      </c>
      <c r="E37" s="9" t="s">
        <v>87</v>
      </c>
      <c r="F37" s="9"/>
      <c r="G37" s="16">
        <f t="shared" si="0"/>
        <v>1900.4</v>
      </c>
      <c r="H37" s="16">
        <f t="shared" si="0"/>
        <v>1807</v>
      </c>
      <c r="I37" s="16"/>
    </row>
    <row r="38" spans="1:9" ht="25.5">
      <c r="A38" s="8" t="s">
        <v>88</v>
      </c>
      <c r="B38" s="4"/>
      <c r="C38" s="9" t="s">
        <v>23</v>
      </c>
      <c r="D38" s="9" t="s">
        <v>41</v>
      </c>
      <c r="E38" s="9" t="s">
        <v>87</v>
      </c>
      <c r="F38" s="9" t="s">
        <v>89</v>
      </c>
      <c r="G38" s="16">
        <v>1900.4</v>
      </c>
      <c r="H38" s="16">
        <v>1807</v>
      </c>
      <c r="I38" s="16"/>
    </row>
    <row r="39" spans="1:9" ht="25.5">
      <c r="A39" s="10" t="s">
        <v>27</v>
      </c>
      <c r="B39" s="4"/>
      <c r="C39" s="9" t="s">
        <v>28</v>
      </c>
      <c r="D39" s="9"/>
      <c r="E39" s="9"/>
      <c r="F39" s="9"/>
      <c r="G39" s="16">
        <f aca="true" t="shared" si="1" ref="G39:H41">G40</f>
        <v>7568.8</v>
      </c>
      <c r="H39" s="16">
        <f t="shared" si="1"/>
        <v>7519.6</v>
      </c>
      <c r="I39" s="16">
        <v>99.3</v>
      </c>
    </row>
    <row r="40" spans="1:9" ht="12.75">
      <c r="A40" s="15" t="s">
        <v>34</v>
      </c>
      <c r="B40" s="4"/>
      <c r="C40" s="9" t="s">
        <v>28</v>
      </c>
      <c r="D40" s="9" t="s">
        <v>35</v>
      </c>
      <c r="E40" s="9"/>
      <c r="F40" s="9"/>
      <c r="G40" s="16">
        <f t="shared" si="1"/>
        <v>7568.8</v>
      </c>
      <c r="H40" s="16">
        <f t="shared" si="1"/>
        <v>7519.6</v>
      </c>
      <c r="I40" s="16"/>
    </row>
    <row r="41" spans="1:9" ht="25.5">
      <c r="A41" s="8" t="s">
        <v>36</v>
      </c>
      <c r="B41" s="2"/>
      <c r="C41" s="9" t="s">
        <v>28</v>
      </c>
      <c r="D41" s="9" t="s">
        <v>35</v>
      </c>
      <c r="E41" s="9" t="s">
        <v>37</v>
      </c>
      <c r="F41" s="9"/>
      <c r="G41" s="16">
        <f t="shared" si="1"/>
        <v>7568.8</v>
      </c>
      <c r="H41" s="16">
        <f t="shared" si="1"/>
        <v>7519.6</v>
      </c>
      <c r="I41" s="16"/>
    </row>
    <row r="42" spans="1:9" ht="25.5">
      <c r="A42" s="8" t="s">
        <v>38</v>
      </c>
      <c r="B42" s="2"/>
      <c r="C42" s="9" t="s">
        <v>28</v>
      </c>
      <c r="D42" s="9" t="s">
        <v>35</v>
      </c>
      <c r="E42" s="9" t="s">
        <v>37</v>
      </c>
      <c r="F42" s="9" t="s">
        <v>39</v>
      </c>
      <c r="G42" s="16">
        <v>7568.8</v>
      </c>
      <c r="H42" s="16">
        <v>7519.6</v>
      </c>
      <c r="I42" s="16"/>
    </row>
    <row r="43" spans="1:9" ht="12.75">
      <c r="A43" s="10" t="s">
        <v>79</v>
      </c>
      <c r="B43" s="2"/>
      <c r="C43" s="9" t="s">
        <v>81</v>
      </c>
      <c r="D43" s="9"/>
      <c r="E43" s="9"/>
      <c r="F43" s="9"/>
      <c r="G43" s="16">
        <f>G44+G47</f>
        <v>21.8</v>
      </c>
      <c r="H43" s="16">
        <f>H44+H47</f>
        <v>21.7</v>
      </c>
      <c r="I43" s="16">
        <v>100</v>
      </c>
    </row>
    <row r="44" spans="1:9" ht="12.75">
      <c r="A44" s="15" t="s">
        <v>104</v>
      </c>
      <c r="B44" s="2"/>
      <c r="C44" s="9" t="s">
        <v>81</v>
      </c>
      <c r="D44" s="9" t="s">
        <v>15</v>
      </c>
      <c r="E44" s="9"/>
      <c r="F44" s="9"/>
      <c r="G44" s="16">
        <f>G45</f>
        <v>6.2</v>
      </c>
      <c r="H44" s="16">
        <f>H45</f>
        <v>6.2</v>
      </c>
      <c r="I44" s="16"/>
    </row>
    <row r="45" spans="1:9" ht="12.75">
      <c r="A45" s="8" t="s">
        <v>105</v>
      </c>
      <c r="B45" s="2"/>
      <c r="C45" s="9" t="s">
        <v>81</v>
      </c>
      <c r="D45" s="9" t="s">
        <v>15</v>
      </c>
      <c r="E45" s="9" t="s">
        <v>106</v>
      </c>
      <c r="F45" s="9"/>
      <c r="G45" s="16">
        <f>G46</f>
        <v>6.2</v>
      </c>
      <c r="H45" s="16">
        <f>H46</f>
        <v>6.2</v>
      </c>
      <c r="I45" s="16"/>
    </row>
    <row r="46" spans="1:9" ht="25.5">
      <c r="A46" s="8" t="s">
        <v>45</v>
      </c>
      <c r="B46" s="2"/>
      <c r="C46" s="9" t="s">
        <v>81</v>
      </c>
      <c r="D46" s="9" t="s">
        <v>15</v>
      </c>
      <c r="E46" s="9" t="s">
        <v>106</v>
      </c>
      <c r="F46" s="9" t="s">
        <v>46</v>
      </c>
      <c r="G46" s="16">
        <v>6.2</v>
      </c>
      <c r="H46" s="16">
        <v>6.2</v>
      </c>
      <c r="I46" s="16"/>
    </row>
    <row r="47" spans="1:9" ht="12.75">
      <c r="A47" s="15" t="s">
        <v>83</v>
      </c>
      <c r="B47" s="2"/>
      <c r="C47" s="9" t="s">
        <v>81</v>
      </c>
      <c r="D47" s="9" t="s">
        <v>35</v>
      </c>
      <c r="E47" s="9"/>
      <c r="F47" s="9"/>
      <c r="G47" s="16">
        <f>G48</f>
        <v>15.6</v>
      </c>
      <c r="H47" s="16">
        <f>H48</f>
        <v>15.5</v>
      </c>
      <c r="I47" s="16"/>
    </row>
    <row r="48" spans="1:9" ht="38.25">
      <c r="A48" s="8" t="s">
        <v>107</v>
      </c>
      <c r="B48" s="2"/>
      <c r="C48" s="9" t="s">
        <v>81</v>
      </c>
      <c r="D48" s="9" t="s">
        <v>35</v>
      </c>
      <c r="E48" s="9" t="s">
        <v>108</v>
      </c>
      <c r="F48" s="9"/>
      <c r="G48" s="16">
        <f>G49</f>
        <v>15.6</v>
      </c>
      <c r="H48" s="16">
        <f>H49</f>
        <v>15.5</v>
      </c>
      <c r="I48" s="16"/>
    </row>
    <row r="49" spans="1:9" ht="25.5">
      <c r="A49" s="8" t="s">
        <v>45</v>
      </c>
      <c r="B49" s="2"/>
      <c r="C49" s="9" t="s">
        <v>81</v>
      </c>
      <c r="D49" s="9" t="s">
        <v>35</v>
      </c>
      <c r="E49" s="9" t="s">
        <v>108</v>
      </c>
      <c r="F49" s="9" t="s">
        <v>46</v>
      </c>
      <c r="G49" s="16">
        <v>15.6</v>
      </c>
      <c r="H49" s="16">
        <v>15.5</v>
      </c>
      <c r="I49" s="16"/>
    </row>
    <row r="50" spans="1:9" ht="38.25">
      <c r="A50" s="10" t="s">
        <v>40</v>
      </c>
      <c r="B50" s="2"/>
      <c r="C50" s="9" t="s">
        <v>41</v>
      </c>
      <c r="D50" s="9"/>
      <c r="E50" s="9"/>
      <c r="F50" s="9"/>
      <c r="G50" s="16">
        <f>G51+G54</f>
        <v>2087.7</v>
      </c>
      <c r="H50" s="16">
        <f>H51+H54</f>
        <v>1995.9</v>
      </c>
      <c r="I50" s="16">
        <v>95.6</v>
      </c>
    </row>
    <row r="51" spans="1:9" ht="12.75">
      <c r="A51" s="15" t="s">
        <v>42</v>
      </c>
      <c r="B51" s="2"/>
      <c r="C51" s="9" t="s">
        <v>41</v>
      </c>
      <c r="D51" s="9" t="s">
        <v>15</v>
      </c>
      <c r="E51" s="9"/>
      <c r="F51" s="9"/>
      <c r="G51" s="16">
        <f>G52</f>
        <v>2037.6999999999998</v>
      </c>
      <c r="H51" s="16">
        <f>H52</f>
        <v>1946.5</v>
      </c>
      <c r="I51" s="16"/>
    </row>
    <row r="52" spans="1:9" ht="38.25">
      <c r="A52" s="8" t="s">
        <v>43</v>
      </c>
      <c r="B52" s="2"/>
      <c r="C52" s="9" t="s">
        <v>41</v>
      </c>
      <c r="D52" s="9" t="s">
        <v>15</v>
      </c>
      <c r="E52" s="9" t="s">
        <v>44</v>
      </c>
      <c r="F52" s="9"/>
      <c r="G52" s="16">
        <f>G53</f>
        <v>2037.6999999999998</v>
      </c>
      <c r="H52" s="16">
        <f>H53</f>
        <v>1946.5</v>
      </c>
      <c r="I52" s="16"/>
    </row>
    <row r="53" spans="1:9" ht="25.5">
      <c r="A53" s="8" t="s">
        <v>45</v>
      </c>
      <c r="B53" s="2"/>
      <c r="C53" s="9" t="s">
        <v>41</v>
      </c>
      <c r="D53" s="9" t="s">
        <v>15</v>
      </c>
      <c r="E53" s="9" t="s">
        <v>44</v>
      </c>
      <c r="F53" s="9" t="s">
        <v>46</v>
      </c>
      <c r="G53" s="16">
        <f>430.9+4+1602.8</f>
        <v>2037.6999999999998</v>
      </c>
      <c r="H53" s="16">
        <v>1946.5</v>
      </c>
      <c r="I53" s="16"/>
    </row>
    <row r="54" spans="1:9" ht="38.25">
      <c r="A54" s="15" t="s">
        <v>53</v>
      </c>
      <c r="B54" s="2"/>
      <c r="C54" s="9" t="s">
        <v>41</v>
      </c>
      <c r="D54" s="9" t="s">
        <v>15</v>
      </c>
      <c r="E54" s="9" t="s">
        <v>54</v>
      </c>
      <c r="F54" s="9"/>
      <c r="G54" s="16">
        <f>G55</f>
        <v>50</v>
      </c>
      <c r="H54" s="16">
        <f>H55</f>
        <v>49.4</v>
      </c>
      <c r="I54" s="16"/>
    </row>
    <row r="55" spans="1:9" ht="38.25">
      <c r="A55" s="8" t="s">
        <v>55</v>
      </c>
      <c r="B55" s="2"/>
      <c r="C55" s="9" t="s">
        <v>41</v>
      </c>
      <c r="D55" s="9" t="s">
        <v>15</v>
      </c>
      <c r="E55" s="9" t="s">
        <v>54</v>
      </c>
      <c r="F55" s="9" t="s">
        <v>56</v>
      </c>
      <c r="G55" s="16">
        <v>50</v>
      </c>
      <c r="H55" s="16">
        <v>49.4</v>
      </c>
      <c r="I55" s="16"/>
    </row>
    <row r="56" spans="1:9" ht="12.75">
      <c r="A56" s="10" t="s">
        <v>57</v>
      </c>
      <c r="B56" s="2"/>
      <c r="C56" s="9" t="s">
        <v>58</v>
      </c>
      <c r="D56" s="9"/>
      <c r="E56" s="9"/>
      <c r="F56" s="9"/>
      <c r="G56" s="16">
        <f aca="true" t="shared" si="2" ref="G56:H58">G57</f>
        <v>5.1</v>
      </c>
      <c r="H56" s="16">
        <f t="shared" si="2"/>
        <v>5.1</v>
      </c>
      <c r="I56" s="16">
        <v>100</v>
      </c>
    </row>
    <row r="57" spans="1:9" ht="12.75">
      <c r="A57" s="15" t="s">
        <v>110</v>
      </c>
      <c r="B57" s="2"/>
      <c r="C57" s="9" t="s">
        <v>58</v>
      </c>
      <c r="D57" s="9" t="s">
        <v>15</v>
      </c>
      <c r="E57" s="9"/>
      <c r="F57" s="9"/>
      <c r="G57" s="16">
        <f t="shared" si="2"/>
        <v>5.1</v>
      </c>
      <c r="H57" s="16">
        <f t="shared" si="2"/>
        <v>5.1</v>
      </c>
      <c r="I57" s="16"/>
    </row>
    <row r="58" spans="1:9" ht="12.75">
      <c r="A58" s="13" t="s">
        <v>109</v>
      </c>
      <c r="B58" s="2"/>
      <c r="C58" s="9" t="s">
        <v>58</v>
      </c>
      <c r="D58" s="9" t="s">
        <v>15</v>
      </c>
      <c r="E58" s="9" t="s">
        <v>111</v>
      </c>
      <c r="F58" s="9"/>
      <c r="G58" s="16">
        <f t="shared" si="2"/>
        <v>5.1</v>
      </c>
      <c r="H58" s="16">
        <f t="shared" si="2"/>
        <v>5.1</v>
      </c>
      <c r="I58" s="16"/>
    </row>
    <row r="59" spans="1:9" ht="25.5">
      <c r="A59" s="8" t="s">
        <v>45</v>
      </c>
      <c r="B59" s="2"/>
      <c r="C59" s="9" t="s">
        <v>58</v>
      </c>
      <c r="D59" s="9" t="s">
        <v>15</v>
      </c>
      <c r="E59" s="9" t="s">
        <v>111</v>
      </c>
      <c r="F59" s="9" t="s">
        <v>46</v>
      </c>
      <c r="G59" s="16">
        <v>5.1</v>
      </c>
      <c r="H59" s="16">
        <v>5.1</v>
      </c>
      <c r="I59" s="16"/>
    </row>
    <row r="60" spans="1:9" ht="15.75">
      <c r="A60" s="5" t="s">
        <v>64</v>
      </c>
      <c r="B60" s="2"/>
      <c r="C60" s="2"/>
      <c r="D60" s="2"/>
      <c r="E60" s="2"/>
      <c r="F60" s="2"/>
      <c r="G60" s="17">
        <f>G21+G32+G39+G50+G56+G35+G43</f>
        <v>20674.600000000002</v>
      </c>
      <c r="H60" s="17">
        <f>H21+H32+H39+H50+H56+H35+H43</f>
        <v>20407.500000000004</v>
      </c>
      <c r="I60" s="17">
        <v>98.7</v>
      </c>
    </row>
    <row r="63" spans="1:7" ht="12.75">
      <c r="A63" s="21"/>
      <c r="B63" s="21"/>
      <c r="C63" s="21"/>
      <c r="D63" s="21"/>
      <c r="E63" s="21"/>
      <c r="F63" s="21"/>
      <c r="G63" s="21"/>
    </row>
  </sheetData>
  <mergeCells count="8">
    <mergeCell ref="E2:G2"/>
    <mergeCell ref="E3:G3"/>
    <mergeCell ref="E4:G4"/>
    <mergeCell ref="E5:G5"/>
    <mergeCell ref="A63:G63"/>
    <mergeCell ref="B15:F15"/>
    <mergeCell ref="F14:G14"/>
    <mergeCell ref="A12:G12"/>
  </mergeCells>
  <printOptions/>
  <pageMargins left="0.3937007874015748" right="0.3937007874015748" top="0.5905511811023623" bottom="0.71" header="0.5118110236220472" footer="0.5118110236220472"/>
  <pageSetup firstPageNumber="124" useFirstPageNumber="1" horizontalDpi="600" verticalDpi="600" orientation="portrait" paperSize="9" scale="84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64"/>
  <sheetViews>
    <sheetView tabSelected="1" view="pageBreakPreview" zoomScale="60" workbookViewId="0" topLeftCell="A4">
      <selection activeCell="E4" sqref="E4:H4"/>
    </sheetView>
  </sheetViews>
  <sheetFormatPr defaultColWidth="9.00390625" defaultRowHeight="12.75"/>
  <cols>
    <col min="1" max="1" width="32.25390625" style="0" customWidth="1"/>
    <col min="3" max="3" width="10.125" style="0" bestFit="1" customWidth="1"/>
    <col min="7" max="8" width="10.875" style="0" customWidth="1"/>
    <col min="9" max="9" width="14.25390625" style="0" customWidth="1"/>
  </cols>
  <sheetData>
    <row r="2" spans="5:8" ht="12.75">
      <c r="E2" s="27" t="s">
        <v>112</v>
      </c>
      <c r="F2" s="27"/>
      <c r="G2" s="27"/>
      <c r="H2" s="20"/>
    </row>
    <row r="3" spans="5:8" ht="12.75">
      <c r="E3" s="27" t="s">
        <v>90</v>
      </c>
      <c r="F3" s="27"/>
      <c r="G3" s="27"/>
      <c r="H3" s="27"/>
    </row>
    <row r="4" spans="5:8" ht="12.75">
      <c r="E4" s="27" t="s">
        <v>91</v>
      </c>
      <c r="F4" s="27"/>
      <c r="G4" s="27"/>
      <c r="H4" s="27"/>
    </row>
    <row r="5" spans="5:8" ht="12.75">
      <c r="E5" s="27" t="s">
        <v>92</v>
      </c>
      <c r="F5" s="27"/>
      <c r="G5" s="27"/>
      <c r="H5" s="27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6" t="s">
        <v>76</v>
      </c>
      <c r="B12" s="26"/>
      <c r="C12" s="26"/>
      <c r="D12" s="26"/>
      <c r="E12" s="26"/>
      <c r="F12" s="26"/>
      <c r="G12" s="26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25" t="s">
        <v>12</v>
      </c>
      <c r="G14" s="25"/>
      <c r="H14" s="1"/>
      <c r="I14" s="1"/>
      <c r="J14" s="1"/>
      <c r="K14" s="1"/>
    </row>
    <row r="15" spans="1:9" ht="12.75">
      <c r="A15" s="3" t="s">
        <v>0</v>
      </c>
      <c r="B15" s="22"/>
      <c r="C15" s="23"/>
      <c r="D15" s="23"/>
      <c r="E15" s="23"/>
      <c r="F15" s="24"/>
      <c r="G15" s="3" t="s">
        <v>102</v>
      </c>
      <c r="H15" s="3" t="s">
        <v>103</v>
      </c>
      <c r="I15" s="14" t="s">
        <v>136</v>
      </c>
    </row>
    <row r="16" spans="1:9" ht="15.75">
      <c r="A16" s="5" t="s">
        <v>1</v>
      </c>
      <c r="B16" s="4"/>
      <c r="C16" s="4"/>
      <c r="D16" s="4"/>
      <c r="E16" s="4"/>
      <c r="F16" s="4"/>
      <c r="G16" s="16"/>
      <c r="H16" s="2"/>
      <c r="I16" s="2"/>
    </row>
    <row r="17" spans="1:9" ht="12.75">
      <c r="A17" s="3" t="s">
        <v>2</v>
      </c>
      <c r="B17" s="2"/>
      <c r="C17" s="2"/>
      <c r="D17" s="2"/>
      <c r="E17" s="2"/>
      <c r="F17" s="2"/>
      <c r="G17" s="16">
        <v>26967.9</v>
      </c>
      <c r="H17" s="16">
        <v>25690.6</v>
      </c>
      <c r="I17" s="16"/>
    </row>
    <row r="18" spans="1:9" ht="40.5" customHeight="1">
      <c r="A18" s="6" t="s">
        <v>3</v>
      </c>
      <c r="B18" s="2"/>
      <c r="C18" s="2"/>
      <c r="D18" s="2"/>
      <c r="E18" s="2"/>
      <c r="F18" s="2"/>
      <c r="G18" s="16">
        <v>238</v>
      </c>
      <c r="H18" s="16">
        <v>129.6</v>
      </c>
      <c r="I18" s="16"/>
    </row>
    <row r="19" spans="1:9" ht="12.75">
      <c r="A19" s="3" t="s">
        <v>4</v>
      </c>
      <c r="B19" s="2"/>
      <c r="C19" s="2"/>
      <c r="D19" s="2"/>
      <c r="E19" s="2"/>
      <c r="F19" s="2"/>
      <c r="G19" s="17">
        <f>G17+G18</f>
        <v>27205.9</v>
      </c>
      <c r="H19" s="17">
        <f>H17+H18</f>
        <v>25820.199999999997</v>
      </c>
      <c r="I19" s="17">
        <v>94.9</v>
      </c>
    </row>
    <row r="20" spans="1:9" ht="15.75">
      <c r="A20" s="5" t="s">
        <v>5</v>
      </c>
      <c r="B20" s="3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18"/>
      <c r="H20" s="16"/>
      <c r="I20" s="16"/>
    </row>
    <row r="21" spans="1:9" ht="12.75">
      <c r="A21" s="7" t="s">
        <v>11</v>
      </c>
      <c r="B21" s="4"/>
      <c r="C21" s="9" t="s">
        <v>15</v>
      </c>
      <c r="D21" s="9"/>
      <c r="E21" s="9"/>
      <c r="F21" s="9"/>
      <c r="G21" s="16">
        <f>G25+G29+G22</f>
        <v>6370.7</v>
      </c>
      <c r="H21" s="16">
        <f>H25+H29+H22</f>
        <v>6185.1</v>
      </c>
      <c r="I21" s="16">
        <v>97.1</v>
      </c>
    </row>
    <row r="22" spans="1:9" ht="51">
      <c r="A22" s="15" t="s">
        <v>95</v>
      </c>
      <c r="B22" s="4"/>
      <c r="C22" s="9" t="s">
        <v>15</v>
      </c>
      <c r="D22" s="9" t="s">
        <v>35</v>
      </c>
      <c r="E22" s="9"/>
      <c r="F22" s="9"/>
      <c r="G22" s="16">
        <f>G23</f>
        <v>635.2</v>
      </c>
      <c r="H22" s="16">
        <f>H23</f>
        <v>633.8</v>
      </c>
      <c r="I22" s="16"/>
    </row>
    <row r="23" spans="1:9" ht="25.5">
      <c r="A23" s="8" t="s">
        <v>14</v>
      </c>
      <c r="B23" s="4"/>
      <c r="C23" s="9" t="s">
        <v>15</v>
      </c>
      <c r="D23" s="9" t="s">
        <v>35</v>
      </c>
      <c r="E23" s="9" t="s">
        <v>17</v>
      </c>
      <c r="F23" s="9"/>
      <c r="G23" s="16">
        <f>G24</f>
        <v>635.2</v>
      </c>
      <c r="H23" s="16">
        <f>H24</f>
        <v>633.8</v>
      </c>
      <c r="I23" s="16"/>
    </row>
    <row r="24" spans="1:9" ht="16.5" customHeight="1">
      <c r="A24" s="8" t="s">
        <v>96</v>
      </c>
      <c r="B24" s="4"/>
      <c r="C24" s="9" t="s">
        <v>15</v>
      </c>
      <c r="D24" s="9" t="s">
        <v>35</v>
      </c>
      <c r="E24" s="9" t="s">
        <v>17</v>
      </c>
      <c r="F24" s="9" t="s">
        <v>97</v>
      </c>
      <c r="G24" s="16">
        <v>635.2</v>
      </c>
      <c r="H24" s="16">
        <v>633.8</v>
      </c>
      <c r="I24" s="16"/>
    </row>
    <row r="25" spans="1:9" ht="63.75">
      <c r="A25" s="15" t="s">
        <v>13</v>
      </c>
      <c r="B25" s="4"/>
      <c r="C25" s="9" t="s">
        <v>15</v>
      </c>
      <c r="D25" s="9" t="s">
        <v>16</v>
      </c>
      <c r="E25" s="9"/>
      <c r="F25" s="9"/>
      <c r="G25" s="16">
        <f>G26</f>
        <v>719.9000000000001</v>
      </c>
      <c r="H25" s="16">
        <f>H26</f>
        <v>719.6</v>
      </c>
      <c r="I25" s="16"/>
    </row>
    <row r="26" spans="1:9" ht="25.5">
      <c r="A26" s="8" t="s">
        <v>14</v>
      </c>
      <c r="B26" s="4"/>
      <c r="C26" s="9" t="s">
        <v>15</v>
      </c>
      <c r="D26" s="9" t="s">
        <v>16</v>
      </c>
      <c r="E26" s="9" t="s">
        <v>17</v>
      </c>
      <c r="F26" s="9"/>
      <c r="G26" s="16">
        <f>G27+G28</f>
        <v>719.9000000000001</v>
      </c>
      <c r="H26" s="16">
        <f>H27+H28</f>
        <v>719.6</v>
      </c>
      <c r="I26" s="16"/>
    </row>
    <row r="27" spans="1:9" ht="12.75">
      <c r="A27" s="8" t="s">
        <v>18</v>
      </c>
      <c r="B27" s="4"/>
      <c r="C27" s="9" t="s">
        <v>15</v>
      </c>
      <c r="D27" s="9" t="s">
        <v>16</v>
      </c>
      <c r="E27" s="9" t="s">
        <v>17</v>
      </c>
      <c r="F27" s="9" t="s">
        <v>19</v>
      </c>
      <c r="G27" s="16">
        <v>329.3</v>
      </c>
      <c r="H27" s="16">
        <v>329.1</v>
      </c>
      <c r="I27" s="16"/>
    </row>
    <row r="28" spans="1:9" ht="38.25">
      <c r="A28" s="8" t="s">
        <v>20</v>
      </c>
      <c r="B28" s="4"/>
      <c r="C28" s="9" t="s">
        <v>15</v>
      </c>
      <c r="D28" s="9" t="s">
        <v>16</v>
      </c>
      <c r="E28" s="9" t="s">
        <v>17</v>
      </c>
      <c r="F28" s="9" t="s">
        <v>21</v>
      </c>
      <c r="G28" s="16">
        <v>390.6</v>
      </c>
      <c r="H28" s="16">
        <v>390.5</v>
      </c>
      <c r="I28" s="16"/>
    </row>
    <row r="29" spans="1:9" ht="66" customHeight="1">
      <c r="A29" s="15" t="s">
        <v>22</v>
      </c>
      <c r="B29" s="4"/>
      <c r="C29" s="9" t="s">
        <v>15</v>
      </c>
      <c r="D29" s="9" t="s">
        <v>23</v>
      </c>
      <c r="E29" s="9"/>
      <c r="F29" s="9"/>
      <c r="G29" s="16">
        <f>G30</f>
        <v>5015.6</v>
      </c>
      <c r="H29" s="16">
        <f>H30</f>
        <v>4831.7</v>
      </c>
      <c r="I29" s="16"/>
    </row>
    <row r="30" spans="1:9" ht="25.5">
      <c r="A30" s="8" t="s">
        <v>14</v>
      </c>
      <c r="B30" s="4"/>
      <c r="C30" s="9" t="s">
        <v>15</v>
      </c>
      <c r="D30" s="9" t="s">
        <v>23</v>
      </c>
      <c r="E30" s="9" t="s">
        <v>17</v>
      </c>
      <c r="F30" s="9"/>
      <c r="G30" s="16">
        <f>G31</f>
        <v>5015.6</v>
      </c>
      <c r="H30" s="16">
        <f>H31</f>
        <v>4831.7</v>
      </c>
      <c r="I30" s="16"/>
    </row>
    <row r="31" spans="1:9" ht="12.75">
      <c r="A31" s="8" t="s">
        <v>18</v>
      </c>
      <c r="B31" s="4"/>
      <c r="C31" s="9" t="s">
        <v>15</v>
      </c>
      <c r="D31" s="9" t="s">
        <v>23</v>
      </c>
      <c r="E31" s="9" t="s">
        <v>17</v>
      </c>
      <c r="F31" s="9" t="s">
        <v>19</v>
      </c>
      <c r="G31" s="16">
        <v>5015.6</v>
      </c>
      <c r="H31" s="16">
        <v>4831.7</v>
      </c>
      <c r="I31" s="16"/>
    </row>
    <row r="32" spans="1:9" ht="38.25">
      <c r="A32" s="10" t="s">
        <v>24</v>
      </c>
      <c r="B32" s="4"/>
      <c r="C32" s="9" t="s">
        <v>16</v>
      </c>
      <c r="D32" s="9"/>
      <c r="E32" s="9"/>
      <c r="F32" s="9"/>
      <c r="G32" s="16">
        <f>G35+G33</f>
        <v>1082.2</v>
      </c>
      <c r="H32" s="16">
        <f>H35+H33</f>
        <v>1067.4</v>
      </c>
      <c r="I32" s="16">
        <v>98.6</v>
      </c>
    </row>
    <row r="33" spans="1:9" ht="51">
      <c r="A33" s="15" t="s">
        <v>114</v>
      </c>
      <c r="B33" s="4"/>
      <c r="C33" s="9" t="s">
        <v>16</v>
      </c>
      <c r="D33" s="9" t="s">
        <v>58</v>
      </c>
      <c r="E33" s="9"/>
      <c r="F33" s="9"/>
      <c r="G33" s="16">
        <f>G34</f>
        <v>1048.5</v>
      </c>
      <c r="H33" s="16">
        <f>H34</f>
        <v>1037.4</v>
      </c>
      <c r="I33" s="16"/>
    </row>
    <row r="34" spans="1:9" ht="63.75">
      <c r="A34" s="13" t="s">
        <v>115</v>
      </c>
      <c r="B34" s="4"/>
      <c r="C34" s="9" t="s">
        <v>16</v>
      </c>
      <c r="D34" s="9" t="s">
        <v>58</v>
      </c>
      <c r="E34" s="9" t="s">
        <v>116</v>
      </c>
      <c r="F34" s="9" t="s">
        <v>117</v>
      </c>
      <c r="G34" s="16">
        <v>1048.5</v>
      </c>
      <c r="H34" s="16">
        <v>1037.4</v>
      </c>
      <c r="I34" s="16"/>
    </row>
    <row r="35" spans="1:9" ht="25.5">
      <c r="A35" s="15" t="s">
        <v>25</v>
      </c>
      <c r="B35" s="4"/>
      <c r="C35" s="9" t="s">
        <v>16</v>
      </c>
      <c r="D35" s="9" t="s">
        <v>26</v>
      </c>
      <c r="E35" s="9"/>
      <c r="F35" s="9"/>
      <c r="G35" s="16">
        <f>G36</f>
        <v>33.7</v>
      </c>
      <c r="H35" s="16">
        <f>H36</f>
        <v>30</v>
      </c>
      <c r="I35" s="16"/>
    </row>
    <row r="36" spans="1:9" ht="63.75">
      <c r="A36" s="8" t="s">
        <v>99</v>
      </c>
      <c r="B36" s="4"/>
      <c r="C36" s="9" t="s">
        <v>16</v>
      </c>
      <c r="D36" s="9" t="s">
        <v>26</v>
      </c>
      <c r="E36" s="9" t="s">
        <v>98</v>
      </c>
      <c r="F36" s="9" t="s">
        <v>46</v>
      </c>
      <c r="G36" s="16">
        <v>33.7</v>
      </c>
      <c r="H36" s="16">
        <v>30</v>
      </c>
      <c r="I36" s="16"/>
    </row>
    <row r="37" spans="1:9" ht="12.75">
      <c r="A37" s="10" t="s">
        <v>84</v>
      </c>
      <c r="B37" s="4"/>
      <c r="C37" s="9" t="s">
        <v>23</v>
      </c>
      <c r="D37" s="9"/>
      <c r="E37" s="9"/>
      <c r="F37" s="9"/>
      <c r="G37" s="16">
        <f aca="true" t="shared" si="0" ref="G37:H39">G38</f>
        <v>1687.7</v>
      </c>
      <c r="H37" s="16">
        <f t="shared" si="0"/>
        <v>1431.9</v>
      </c>
      <c r="I37" s="16">
        <v>84.8</v>
      </c>
    </row>
    <row r="38" spans="1:9" ht="12.75">
      <c r="A38" s="15" t="s">
        <v>85</v>
      </c>
      <c r="B38" s="4"/>
      <c r="C38" s="9" t="s">
        <v>23</v>
      </c>
      <c r="D38" s="9" t="s">
        <v>41</v>
      </c>
      <c r="E38" s="9"/>
      <c r="F38" s="9"/>
      <c r="G38" s="16">
        <f t="shared" si="0"/>
        <v>1687.7</v>
      </c>
      <c r="H38" s="16">
        <f t="shared" si="0"/>
        <v>1431.9</v>
      </c>
      <c r="I38" s="16"/>
    </row>
    <row r="39" spans="1:9" ht="12.75">
      <c r="A39" s="8" t="s">
        <v>86</v>
      </c>
      <c r="B39" s="4"/>
      <c r="C39" s="9" t="s">
        <v>23</v>
      </c>
      <c r="D39" s="9" t="s">
        <v>41</v>
      </c>
      <c r="E39" s="9" t="s">
        <v>87</v>
      </c>
      <c r="F39" s="9"/>
      <c r="G39" s="16">
        <f t="shared" si="0"/>
        <v>1687.7</v>
      </c>
      <c r="H39" s="16">
        <f t="shared" si="0"/>
        <v>1431.9</v>
      </c>
      <c r="I39" s="16"/>
    </row>
    <row r="40" spans="1:9" ht="25.5">
      <c r="A40" s="8" t="s">
        <v>88</v>
      </c>
      <c r="B40" s="4"/>
      <c r="C40" s="9" t="s">
        <v>23</v>
      </c>
      <c r="D40" s="9" t="s">
        <v>41</v>
      </c>
      <c r="E40" s="9" t="s">
        <v>87</v>
      </c>
      <c r="F40" s="9" t="s">
        <v>89</v>
      </c>
      <c r="G40" s="16">
        <v>1687.7</v>
      </c>
      <c r="H40" s="16">
        <v>1431.9</v>
      </c>
      <c r="I40" s="16"/>
    </row>
    <row r="41" spans="1:9" ht="25.5">
      <c r="A41" s="10" t="s">
        <v>27</v>
      </c>
      <c r="B41" s="4"/>
      <c r="C41" s="9" t="s">
        <v>28</v>
      </c>
      <c r="D41" s="9"/>
      <c r="E41" s="9"/>
      <c r="F41" s="9"/>
      <c r="G41" s="16">
        <f>G42+G45+G49</f>
        <v>9178.2</v>
      </c>
      <c r="H41" s="16">
        <f>H42+H45+H49</f>
        <v>8397.2</v>
      </c>
      <c r="I41" s="16">
        <v>91.5</v>
      </c>
    </row>
    <row r="42" spans="1:9" ht="12.75">
      <c r="A42" s="15" t="s">
        <v>29</v>
      </c>
      <c r="B42" s="4"/>
      <c r="C42" s="9" t="s">
        <v>28</v>
      </c>
      <c r="D42" s="9" t="s">
        <v>15</v>
      </c>
      <c r="E42" s="9"/>
      <c r="F42" s="9"/>
      <c r="G42" s="16">
        <f>G43</f>
        <v>100</v>
      </c>
      <c r="H42" s="16">
        <f>H43</f>
        <v>37.9</v>
      </c>
      <c r="I42" s="16"/>
    </row>
    <row r="43" spans="1:9" ht="12.75">
      <c r="A43" s="8" t="s">
        <v>30</v>
      </c>
      <c r="B43" s="4"/>
      <c r="C43" s="9" t="s">
        <v>28</v>
      </c>
      <c r="D43" s="9" t="s">
        <v>15</v>
      </c>
      <c r="E43" s="9" t="s">
        <v>31</v>
      </c>
      <c r="F43" s="9"/>
      <c r="G43" s="16">
        <f>G44</f>
        <v>100</v>
      </c>
      <c r="H43" s="16">
        <f>H44</f>
        <v>37.9</v>
      </c>
      <c r="I43" s="16"/>
    </row>
    <row r="44" spans="1:9" ht="51">
      <c r="A44" s="8" t="s">
        <v>32</v>
      </c>
      <c r="B44" s="4"/>
      <c r="C44" s="9" t="s">
        <v>28</v>
      </c>
      <c r="D44" s="9" t="s">
        <v>15</v>
      </c>
      <c r="E44" s="9" t="s">
        <v>31</v>
      </c>
      <c r="F44" s="9" t="s">
        <v>33</v>
      </c>
      <c r="G44" s="16">
        <v>100</v>
      </c>
      <c r="H44" s="16">
        <v>37.9</v>
      </c>
      <c r="I44" s="16"/>
    </row>
    <row r="45" spans="1:9" ht="12.75">
      <c r="A45" s="15" t="s">
        <v>34</v>
      </c>
      <c r="B45" s="4"/>
      <c r="C45" s="9" t="s">
        <v>28</v>
      </c>
      <c r="D45" s="9" t="s">
        <v>35</v>
      </c>
      <c r="E45" s="9"/>
      <c r="F45" s="9"/>
      <c r="G45" s="16">
        <f>G46</f>
        <v>8702</v>
      </c>
      <c r="H45" s="16">
        <f>H46</f>
        <v>7983.1</v>
      </c>
      <c r="I45" s="16"/>
    </row>
    <row r="46" spans="1:9" ht="25.5">
      <c r="A46" s="8" t="s">
        <v>36</v>
      </c>
      <c r="B46" s="2"/>
      <c r="C46" s="9" t="s">
        <v>28</v>
      </c>
      <c r="D46" s="9" t="s">
        <v>35</v>
      </c>
      <c r="E46" s="9" t="s">
        <v>37</v>
      </c>
      <c r="F46" s="9"/>
      <c r="G46" s="16">
        <f>G48+G47</f>
        <v>8702</v>
      </c>
      <c r="H46" s="16">
        <f>H48+H47</f>
        <v>7983.1</v>
      </c>
      <c r="I46" s="16"/>
    </row>
    <row r="47" spans="1:9" ht="25.5">
      <c r="A47" s="13" t="s">
        <v>118</v>
      </c>
      <c r="B47" s="2"/>
      <c r="C47" s="9" t="s">
        <v>28</v>
      </c>
      <c r="D47" s="9" t="s">
        <v>35</v>
      </c>
      <c r="E47" s="9" t="s">
        <v>37</v>
      </c>
      <c r="F47" s="9" t="s">
        <v>93</v>
      </c>
      <c r="G47" s="16">
        <v>5000</v>
      </c>
      <c r="H47" s="16">
        <v>5000</v>
      </c>
      <c r="I47" s="16"/>
    </row>
    <row r="48" spans="1:9" ht="25.5">
      <c r="A48" s="8" t="s">
        <v>38</v>
      </c>
      <c r="B48" s="2"/>
      <c r="C48" s="9" t="s">
        <v>28</v>
      </c>
      <c r="D48" s="9" t="s">
        <v>35</v>
      </c>
      <c r="E48" s="9" t="s">
        <v>37</v>
      </c>
      <c r="F48" s="9" t="s">
        <v>39</v>
      </c>
      <c r="G48" s="16">
        <v>3702</v>
      </c>
      <c r="H48" s="16">
        <v>2983.1</v>
      </c>
      <c r="I48" s="16"/>
    </row>
    <row r="49" spans="1:9" ht="38.25">
      <c r="A49" s="15" t="s">
        <v>94</v>
      </c>
      <c r="B49" s="2"/>
      <c r="C49" s="9" t="s">
        <v>28</v>
      </c>
      <c r="D49" s="9" t="s">
        <v>23</v>
      </c>
      <c r="E49" s="9"/>
      <c r="F49" s="9"/>
      <c r="G49" s="16">
        <f>G50</f>
        <v>376.2</v>
      </c>
      <c r="H49" s="16">
        <f>H50</f>
        <v>376.2</v>
      </c>
      <c r="I49" s="16"/>
    </row>
    <row r="50" spans="1:9" ht="25.5">
      <c r="A50" s="8" t="s">
        <v>119</v>
      </c>
      <c r="B50" s="2"/>
      <c r="C50" s="9" t="s">
        <v>28</v>
      </c>
      <c r="D50" s="9" t="s">
        <v>23</v>
      </c>
      <c r="E50" s="9" t="s">
        <v>120</v>
      </c>
      <c r="F50" s="9" t="s">
        <v>121</v>
      </c>
      <c r="G50" s="16">
        <v>376.2</v>
      </c>
      <c r="H50" s="16">
        <v>376.2</v>
      </c>
      <c r="I50" s="16"/>
    </row>
    <row r="51" spans="1:9" ht="12.75">
      <c r="A51" s="10" t="s">
        <v>79</v>
      </c>
      <c r="B51" s="2"/>
      <c r="C51" s="9" t="s">
        <v>81</v>
      </c>
      <c r="D51" s="9"/>
      <c r="E51" s="9"/>
      <c r="F51" s="9"/>
      <c r="G51" s="16">
        <f aca="true" t="shared" si="1" ref="G51:H53">G52</f>
        <v>9.2</v>
      </c>
      <c r="H51" s="16">
        <f t="shared" si="1"/>
        <v>9.2</v>
      </c>
      <c r="I51" s="16">
        <v>100</v>
      </c>
    </row>
    <row r="52" spans="1:9" ht="25.5">
      <c r="A52" s="15" t="s">
        <v>100</v>
      </c>
      <c r="B52" s="2"/>
      <c r="C52" s="9" t="s">
        <v>81</v>
      </c>
      <c r="D52" s="9" t="s">
        <v>81</v>
      </c>
      <c r="E52" s="9"/>
      <c r="F52" s="9"/>
      <c r="G52" s="16">
        <f t="shared" si="1"/>
        <v>9.2</v>
      </c>
      <c r="H52" s="16">
        <f t="shared" si="1"/>
        <v>9.2</v>
      </c>
      <c r="I52" s="16"/>
    </row>
    <row r="53" spans="1:9" ht="25.5">
      <c r="A53" s="8" t="s">
        <v>122</v>
      </c>
      <c r="B53" s="2"/>
      <c r="C53" s="9" t="s">
        <v>81</v>
      </c>
      <c r="D53" s="9" t="s">
        <v>81</v>
      </c>
      <c r="E53" s="9" t="s">
        <v>124</v>
      </c>
      <c r="F53" s="9"/>
      <c r="G53" s="16">
        <f t="shared" si="1"/>
        <v>9.2</v>
      </c>
      <c r="H53" s="16">
        <f t="shared" si="1"/>
        <v>9.2</v>
      </c>
      <c r="I53" s="16"/>
    </row>
    <row r="54" spans="1:9" ht="12.75">
      <c r="A54" s="8" t="s">
        <v>123</v>
      </c>
      <c r="B54" s="2"/>
      <c r="C54" s="9" t="s">
        <v>81</v>
      </c>
      <c r="D54" s="9" t="s">
        <v>81</v>
      </c>
      <c r="E54" s="9" t="s">
        <v>124</v>
      </c>
      <c r="F54" s="9" t="s">
        <v>125</v>
      </c>
      <c r="G54" s="16">
        <v>9.2</v>
      </c>
      <c r="H54" s="16">
        <v>9.2</v>
      </c>
      <c r="I54" s="16"/>
    </row>
    <row r="55" spans="1:9" ht="38.25">
      <c r="A55" s="10" t="s">
        <v>40</v>
      </c>
      <c r="B55" s="2"/>
      <c r="C55" s="9" t="s">
        <v>41</v>
      </c>
      <c r="D55" s="9"/>
      <c r="E55" s="9"/>
      <c r="F55" s="9"/>
      <c r="G55" s="16">
        <f>G56+G59</f>
        <v>8877.9</v>
      </c>
      <c r="H55" s="16">
        <f>H56+H59</f>
        <v>8729.4</v>
      </c>
      <c r="I55" s="16">
        <v>98.3</v>
      </c>
    </row>
    <row r="56" spans="1:9" ht="12.75">
      <c r="A56" s="15" t="s">
        <v>42</v>
      </c>
      <c r="B56" s="2"/>
      <c r="C56" s="9" t="s">
        <v>41</v>
      </c>
      <c r="D56" s="9" t="s">
        <v>15</v>
      </c>
      <c r="E56" s="9"/>
      <c r="F56" s="9"/>
      <c r="G56" s="16">
        <f>G57</f>
        <v>8847.9</v>
      </c>
      <c r="H56" s="16">
        <f>H57</f>
        <v>8708.4</v>
      </c>
      <c r="I56" s="16"/>
    </row>
    <row r="57" spans="1:9" ht="38.25">
      <c r="A57" s="8" t="s">
        <v>43</v>
      </c>
      <c r="B57" s="2"/>
      <c r="C57" s="9" t="s">
        <v>41</v>
      </c>
      <c r="D57" s="9" t="s">
        <v>15</v>
      </c>
      <c r="E57" s="9" t="s">
        <v>44</v>
      </c>
      <c r="F57" s="9"/>
      <c r="G57" s="16">
        <f>G58</f>
        <v>8847.9</v>
      </c>
      <c r="H57" s="16">
        <f>H58</f>
        <v>8708.4</v>
      </c>
      <c r="I57" s="16"/>
    </row>
    <row r="58" spans="1:9" ht="25.5">
      <c r="A58" s="8" t="s">
        <v>45</v>
      </c>
      <c r="B58" s="2"/>
      <c r="C58" s="9" t="s">
        <v>41</v>
      </c>
      <c r="D58" s="9" t="s">
        <v>15</v>
      </c>
      <c r="E58" s="9" t="s">
        <v>44</v>
      </c>
      <c r="F58" s="9" t="s">
        <v>46</v>
      </c>
      <c r="G58" s="16">
        <v>8847.9</v>
      </c>
      <c r="H58" s="16">
        <v>8708.4</v>
      </c>
      <c r="I58" s="16"/>
    </row>
    <row r="59" spans="1:9" ht="38.25">
      <c r="A59" s="8" t="s">
        <v>53</v>
      </c>
      <c r="B59" s="2"/>
      <c r="C59" s="9" t="s">
        <v>41</v>
      </c>
      <c r="D59" s="9" t="s">
        <v>15</v>
      </c>
      <c r="E59" s="9" t="s">
        <v>54</v>
      </c>
      <c r="F59" s="9"/>
      <c r="G59" s="16">
        <f>G60</f>
        <v>30</v>
      </c>
      <c r="H59" s="16">
        <f>H60</f>
        <v>21</v>
      </c>
      <c r="I59" s="16"/>
    </row>
    <row r="60" spans="1:9" ht="38.25">
      <c r="A60" s="8" t="s">
        <v>55</v>
      </c>
      <c r="B60" s="2"/>
      <c r="C60" s="9" t="s">
        <v>41</v>
      </c>
      <c r="D60" s="9" t="s">
        <v>15</v>
      </c>
      <c r="E60" s="9" t="s">
        <v>54</v>
      </c>
      <c r="F60" s="9" t="s">
        <v>56</v>
      </c>
      <c r="G60" s="16">
        <v>30</v>
      </c>
      <c r="H60" s="16">
        <v>21</v>
      </c>
      <c r="I60" s="16"/>
    </row>
    <row r="61" spans="1:9" ht="15.75">
      <c r="A61" s="5" t="s">
        <v>64</v>
      </c>
      <c r="B61" s="2"/>
      <c r="C61" s="2"/>
      <c r="D61" s="2"/>
      <c r="E61" s="2"/>
      <c r="F61" s="2"/>
      <c r="G61" s="17">
        <f>G21+G32+G41+G55+G37+G51</f>
        <v>27205.9</v>
      </c>
      <c r="H61" s="17">
        <f>H21+H32+H41+H55+H37+H51</f>
        <v>25820.2</v>
      </c>
      <c r="I61" s="17">
        <v>94.9</v>
      </c>
    </row>
    <row r="64" spans="1:7" ht="12.75">
      <c r="A64" s="21"/>
      <c r="B64" s="21"/>
      <c r="C64" s="21"/>
      <c r="D64" s="21"/>
      <c r="E64" s="21"/>
      <c r="F64" s="21"/>
      <c r="G64" s="21"/>
    </row>
  </sheetData>
  <mergeCells count="8">
    <mergeCell ref="E2:G2"/>
    <mergeCell ref="E3:H3"/>
    <mergeCell ref="E4:H4"/>
    <mergeCell ref="E5:H5"/>
    <mergeCell ref="A64:G64"/>
    <mergeCell ref="B15:F15"/>
    <mergeCell ref="F14:G14"/>
    <mergeCell ref="A12:G12"/>
  </mergeCells>
  <printOptions/>
  <pageMargins left="0.73" right="0.3937007874015748" top="0.5905511811023623" bottom="0.67" header="0.5118110236220472" footer="0.5118110236220472"/>
  <pageSetup firstPageNumber="138" useFirstPageNumber="1" horizontalDpi="600" verticalDpi="600" orientation="portrait" paperSize="9" scale="7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54"/>
  <sheetViews>
    <sheetView view="pageBreakPreview" zoomScale="60" workbookViewId="0" topLeftCell="A1">
      <selection activeCell="E2" sqref="E2:H5"/>
    </sheetView>
  </sheetViews>
  <sheetFormatPr defaultColWidth="9.00390625" defaultRowHeight="12.75"/>
  <cols>
    <col min="1" max="1" width="32.25390625" style="0" customWidth="1"/>
    <col min="3" max="3" width="10.125" style="0" bestFit="1" customWidth="1"/>
    <col min="7" max="7" width="10.875" style="0" customWidth="1"/>
    <col min="8" max="8" width="11.00390625" style="0" customWidth="1"/>
    <col min="9" max="9" width="14.25390625" style="0" customWidth="1"/>
  </cols>
  <sheetData>
    <row r="2" spans="5:8" ht="12.75">
      <c r="E2" s="27" t="s">
        <v>126</v>
      </c>
      <c r="F2" s="27"/>
      <c r="G2" s="27"/>
      <c r="H2" s="20"/>
    </row>
    <row r="3" spans="5:8" ht="12.75">
      <c r="E3" s="27" t="s">
        <v>90</v>
      </c>
      <c r="F3" s="27"/>
      <c r="G3" s="27"/>
      <c r="H3" s="27"/>
    </row>
    <row r="4" spans="5:8" ht="12.75">
      <c r="E4" s="27" t="s">
        <v>91</v>
      </c>
      <c r="F4" s="27"/>
      <c r="G4" s="27"/>
      <c r="H4" s="27"/>
    </row>
    <row r="5" spans="5:8" ht="12.75">
      <c r="E5" s="27" t="s">
        <v>92</v>
      </c>
      <c r="F5" s="27"/>
      <c r="G5" s="27"/>
      <c r="H5" s="20"/>
    </row>
    <row r="10" spans="1:11" ht="12.75">
      <c r="A10" s="1"/>
      <c r="B10" s="1"/>
      <c r="C10" s="1"/>
      <c r="D10" s="1"/>
      <c r="H10" s="1"/>
      <c r="I10" s="1"/>
      <c r="J10" s="1"/>
      <c r="K10" s="1"/>
    </row>
    <row r="11" spans="1:11" ht="12.75">
      <c r="A11" s="1"/>
      <c r="B11" s="1"/>
      <c r="C11" s="1"/>
      <c r="D11" s="1"/>
      <c r="H11" s="1"/>
      <c r="I11" s="1"/>
      <c r="J11" s="1"/>
      <c r="K11" s="1"/>
    </row>
    <row r="12" spans="1:11" ht="12.75">
      <c r="A12" s="26" t="s">
        <v>75</v>
      </c>
      <c r="B12" s="26"/>
      <c r="C12" s="26"/>
      <c r="D12" s="26"/>
      <c r="E12" s="26"/>
      <c r="F12" s="26"/>
      <c r="G12" s="26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25" t="s">
        <v>12</v>
      </c>
      <c r="G14" s="25"/>
      <c r="H14" s="1"/>
      <c r="I14" s="1"/>
      <c r="J14" s="1"/>
      <c r="K14" s="1"/>
    </row>
    <row r="15" spans="1:9" ht="12.75">
      <c r="A15" s="3" t="s">
        <v>0</v>
      </c>
      <c r="B15" s="22"/>
      <c r="C15" s="23"/>
      <c r="D15" s="23"/>
      <c r="E15" s="23"/>
      <c r="F15" s="24"/>
      <c r="G15" s="3" t="s">
        <v>102</v>
      </c>
      <c r="H15" s="3" t="s">
        <v>103</v>
      </c>
      <c r="I15" s="14" t="s">
        <v>136</v>
      </c>
    </row>
    <row r="16" spans="1:9" ht="15.75">
      <c r="A16" s="5" t="s">
        <v>1</v>
      </c>
      <c r="B16" s="4"/>
      <c r="C16" s="4"/>
      <c r="D16" s="4"/>
      <c r="E16" s="4"/>
      <c r="F16" s="4"/>
      <c r="G16" s="4"/>
      <c r="H16" s="2"/>
      <c r="I16" s="2"/>
    </row>
    <row r="17" spans="1:9" ht="12.75">
      <c r="A17" s="3" t="s">
        <v>2</v>
      </c>
      <c r="B17" s="2"/>
      <c r="C17" s="2"/>
      <c r="D17" s="2"/>
      <c r="E17" s="2"/>
      <c r="F17" s="2"/>
      <c r="G17" s="11">
        <v>11301.2</v>
      </c>
      <c r="H17" s="16">
        <v>10758.1</v>
      </c>
      <c r="I17" s="16"/>
    </row>
    <row r="18" spans="1:9" ht="40.5" customHeight="1">
      <c r="A18" s="6" t="s">
        <v>3</v>
      </c>
      <c r="B18" s="2"/>
      <c r="C18" s="2"/>
      <c r="D18" s="2"/>
      <c r="E18" s="2"/>
      <c r="F18" s="2"/>
      <c r="G18" s="11">
        <v>76</v>
      </c>
      <c r="H18" s="16">
        <v>21</v>
      </c>
      <c r="I18" s="16"/>
    </row>
    <row r="19" spans="1:9" ht="12.75">
      <c r="A19" s="3" t="s">
        <v>4</v>
      </c>
      <c r="B19" s="2"/>
      <c r="C19" s="2"/>
      <c r="D19" s="2"/>
      <c r="E19" s="2"/>
      <c r="F19" s="2"/>
      <c r="G19" s="12">
        <f>G17+G18</f>
        <v>11377.2</v>
      </c>
      <c r="H19" s="17">
        <f>H17+H18</f>
        <v>10779.1</v>
      </c>
      <c r="I19" s="17">
        <v>94.7</v>
      </c>
    </row>
    <row r="20" spans="1:9" ht="15.75">
      <c r="A20" s="5" t="s">
        <v>5</v>
      </c>
      <c r="B20" s="3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2"/>
      <c r="H20" s="16"/>
      <c r="I20" s="16"/>
    </row>
    <row r="21" spans="1:9" ht="12.75">
      <c r="A21" s="7" t="s">
        <v>11</v>
      </c>
      <c r="B21" s="4"/>
      <c r="C21" s="9" t="s">
        <v>15</v>
      </c>
      <c r="D21" s="9"/>
      <c r="E21" s="9"/>
      <c r="F21" s="9"/>
      <c r="G21" s="16">
        <f>G25+G29+G22</f>
        <v>3446.3999999999996</v>
      </c>
      <c r="H21" s="16">
        <f>H25+H29+H22</f>
        <v>3435.2</v>
      </c>
      <c r="I21" s="16">
        <v>99.7</v>
      </c>
    </row>
    <row r="22" spans="1:9" ht="51">
      <c r="A22" s="15" t="s">
        <v>95</v>
      </c>
      <c r="B22" s="4"/>
      <c r="C22" s="9" t="s">
        <v>15</v>
      </c>
      <c r="D22" s="9" t="s">
        <v>35</v>
      </c>
      <c r="E22" s="9"/>
      <c r="F22" s="9"/>
      <c r="G22" s="16">
        <f>G23</f>
        <v>386</v>
      </c>
      <c r="H22" s="16">
        <f>H23</f>
        <v>386</v>
      </c>
      <c r="I22" s="16"/>
    </row>
    <row r="23" spans="1:9" ht="25.5">
      <c r="A23" s="8" t="s">
        <v>14</v>
      </c>
      <c r="B23" s="4"/>
      <c r="C23" s="9" t="s">
        <v>15</v>
      </c>
      <c r="D23" s="9" t="s">
        <v>35</v>
      </c>
      <c r="E23" s="9" t="s">
        <v>17</v>
      </c>
      <c r="F23" s="9"/>
      <c r="G23" s="16">
        <f>G24</f>
        <v>386</v>
      </c>
      <c r="H23" s="16">
        <f>H24</f>
        <v>386</v>
      </c>
      <c r="I23" s="16"/>
    </row>
    <row r="24" spans="1:9" ht="25.5">
      <c r="A24" s="8" t="s">
        <v>96</v>
      </c>
      <c r="B24" s="4"/>
      <c r="C24" s="9" t="s">
        <v>15</v>
      </c>
      <c r="D24" s="9" t="s">
        <v>35</v>
      </c>
      <c r="E24" s="9" t="s">
        <v>17</v>
      </c>
      <c r="F24" s="9" t="s">
        <v>97</v>
      </c>
      <c r="G24" s="16">
        <v>386</v>
      </c>
      <c r="H24" s="16">
        <v>386</v>
      </c>
      <c r="I24" s="16"/>
    </row>
    <row r="25" spans="1:9" ht="63.75">
      <c r="A25" s="15" t="s">
        <v>13</v>
      </c>
      <c r="B25" s="4"/>
      <c r="C25" s="9" t="s">
        <v>15</v>
      </c>
      <c r="D25" s="9" t="s">
        <v>16</v>
      </c>
      <c r="E25" s="9"/>
      <c r="F25" s="9"/>
      <c r="G25" s="16">
        <f>G26</f>
        <v>601.8</v>
      </c>
      <c r="H25" s="16">
        <f>H26</f>
        <v>591.5</v>
      </c>
      <c r="I25" s="16"/>
    </row>
    <row r="26" spans="1:9" ht="25.5">
      <c r="A26" s="8" t="s">
        <v>14</v>
      </c>
      <c r="B26" s="4"/>
      <c r="C26" s="9" t="s">
        <v>15</v>
      </c>
      <c r="D26" s="9" t="s">
        <v>16</v>
      </c>
      <c r="E26" s="9" t="s">
        <v>17</v>
      </c>
      <c r="F26" s="9"/>
      <c r="G26" s="16">
        <f>G27+G28</f>
        <v>601.8</v>
      </c>
      <c r="H26" s="16">
        <f>H27+H28</f>
        <v>591.5</v>
      </c>
      <c r="I26" s="16"/>
    </row>
    <row r="27" spans="1:9" ht="12.75">
      <c r="A27" s="8" t="s">
        <v>18</v>
      </c>
      <c r="B27" s="4"/>
      <c r="C27" s="9" t="s">
        <v>15</v>
      </c>
      <c r="D27" s="9" t="s">
        <v>16</v>
      </c>
      <c r="E27" s="9" t="s">
        <v>17</v>
      </c>
      <c r="F27" s="9" t="s">
        <v>19</v>
      </c>
      <c r="G27" s="16">
        <v>288.2</v>
      </c>
      <c r="H27" s="16">
        <v>277.9</v>
      </c>
      <c r="I27" s="16"/>
    </row>
    <row r="28" spans="1:9" ht="38.25">
      <c r="A28" s="8" t="s">
        <v>20</v>
      </c>
      <c r="B28" s="4"/>
      <c r="C28" s="9" t="s">
        <v>15</v>
      </c>
      <c r="D28" s="9" t="s">
        <v>16</v>
      </c>
      <c r="E28" s="9" t="s">
        <v>17</v>
      </c>
      <c r="F28" s="9" t="s">
        <v>21</v>
      </c>
      <c r="G28" s="16">
        <v>313.6</v>
      </c>
      <c r="H28" s="16">
        <v>313.6</v>
      </c>
      <c r="I28" s="16"/>
    </row>
    <row r="29" spans="1:9" ht="67.5" customHeight="1">
      <c r="A29" s="15" t="s">
        <v>22</v>
      </c>
      <c r="B29" s="4"/>
      <c r="C29" s="9" t="s">
        <v>15</v>
      </c>
      <c r="D29" s="9" t="s">
        <v>23</v>
      </c>
      <c r="E29" s="9"/>
      <c r="F29" s="9"/>
      <c r="G29" s="16">
        <f>G30</f>
        <v>2458.6</v>
      </c>
      <c r="H29" s="16">
        <f>H30</f>
        <v>2457.7</v>
      </c>
      <c r="I29" s="16"/>
    </row>
    <row r="30" spans="1:9" ht="25.5">
      <c r="A30" s="8" t="s">
        <v>14</v>
      </c>
      <c r="B30" s="4"/>
      <c r="C30" s="9" t="s">
        <v>15</v>
      </c>
      <c r="D30" s="9" t="s">
        <v>23</v>
      </c>
      <c r="E30" s="9" t="s">
        <v>17</v>
      </c>
      <c r="F30" s="9"/>
      <c r="G30" s="16">
        <f>G31</f>
        <v>2458.6</v>
      </c>
      <c r="H30" s="16">
        <f>H31</f>
        <v>2457.7</v>
      </c>
      <c r="I30" s="16"/>
    </row>
    <row r="31" spans="1:9" ht="12.75">
      <c r="A31" s="8" t="s">
        <v>18</v>
      </c>
      <c r="B31" s="4"/>
      <c r="C31" s="9" t="s">
        <v>15</v>
      </c>
      <c r="D31" s="9" t="s">
        <v>23</v>
      </c>
      <c r="E31" s="9" t="s">
        <v>17</v>
      </c>
      <c r="F31" s="9" t="s">
        <v>19</v>
      </c>
      <c r="G31" s="16">
        <v>2458.6</v>
      </c>
      <c r="H31" s="16">
        <v>2457.7</v>
      </c>
      <c r="I31" s="16"/>
    </row>
    <row r="32" spans="1:9" ht="38.25">
      <c r="A32" s="10" t="s">
        <v>24</v>
      </c>
      <c r="B32" s="4"/>
      <c r="C32" s="9" t="s">
        <v>16</v>
      </c>
      <c r="D32" s="9"/>
      <c r="E32" s="9"/>
      <c r="F32" s="9"/>
      <c r="G32" s="16">
        <f>G35+G33</f>
        <v>313.3</v>
      </c>
      <c r="H32" s="16">
        <f>H35+H33</f>
        <v>165.8</v>
      </c>
      <c r="I32" s="16">
        <v>52.9</v>
      </c>
    </row>
    <row r="33" spans="1:9" ht="51">
      <c r="A33" s="15" t="s">
        <v>114</v>
      </c>
      <c r="B33" s="4"/>
      <c r="C33" s="9" t="s">
        <v>16</v>
      </c>
      <c r="D33" s="9" t="s">
        <v>58</v>
      </c>
      <c r="E33" s="9"/>
      <c r="F33" s="9"/>
      <c r="G33" s="16">
        <f>G34</f>
        <v>300</v>
      </c>
      <c r="H33" s="16">
        <f>H34</f>
        <v>152.5</v>
      </c>
      <c r="I33" s="16"/>
    </row>
    <row r="34" spans="1:9" ht="63.75">
      <c r="A34" s="13" t="s">
        <v>115</v>
      </c>
      <c r="B34" s="4"/>
      <c r="C34" s="9" t="s">
        <v>16</v>
      </c>
      <c r="D34" s="9" t="s">
        <v>58</v>
      </c>
      <c r="E34" s="9" t="s">
        <v>116</v>
      </c>
      <c r="F34" s="9" t="s">
        <v>117</v>
      </c>
      <c r="G34" s="16">
        <v>300</v>
      </c>
      <c r="H34" s="16">
        <v>152.5</v>
      </c>
      <c r="I34" s="16"/>
    </row>
    <row r="35" spans="1:9" ht="25.5">
      <c r="A35" s="15" t="s">
        <v>25</v>
      </c>
      <c r="B35" s="4"/>
      <c r="C35" s="9" t="s">
        <v>16</v>
      </c>
      <c r="D35" s="9" t="s">
        <v>26</v>
      </c>
      <c r="E35" s="9"/>
      <c r="F35" s="9"/>
      <c r="G35" s="16">
        <f>G36</f>
        <v>13.3</v>
      </c>
      <c r="H35" s="16">
        <f>H36</f>
        <v>13.3</v>
      </c>
      <c r="I35" s="16"/>
    </row>
    <row r="36" spans="1:9" ht="63.75">
      <c r="A36" s="8" t="s">
        <v>99</v>
      </c>
      <c r="B36" s="4"/>
      <c r="C36" s="9" t="s">
        <v>16</v>
      </c>
      <c r="D36" s="9" t="s">
        <v>26</v>
      </c>
      <c r="E36" s="9" t="s">
        <v>98</v>
      </c>
      <c r="F36" s="9" t="s">
        <v>46</v>
      </c>
      <c r="G36" s="16">
        <v>13.3</v>
      </c>
      <c r="H36" s="16">
        <v>13.3</v>
      </c>
      <c r="I36" s="16"/>
    </row>
    <row r="37" spans="1:9" ht="12.75">
      <c r="A37" s="10" t="s">
        <v>84</v>
      </c>
      <c r="B37" s="4"/>
      <c r="C37" s="9" t="s">
        <v>23</v>
      </c>
      <c r="D37" s="9"/>
      <c r="E37" s="9"/>
      <c r="F37" s="9"/>
      <c r="G37" s="16">
        <f aca="true" t="shared" si="0" ref="G37:H39">G38</f>
        <v>1111.9</v>
      </c>
      <c r="H37" s="16">
        <f t="shared" si="0"/>
        <v>1111.9</v>
      </c>
      <c r="I37" s="16">
        <v>100</v>
      </c>
    </row>
    <row r="38" spans="1:9" ht="12.75">
      <c r="A38" s="15" t="s">
        <v>85</v>
      </c>
      <c r="B38" s="4"/>
      <c r="C38" s="9" t="s">
        <v>23</v>
      </c>
      <c r="D38" s="9" t="s">
        <v>41</v>
      </c>
      <c r="E38" s="9"/>
      <c r="F38" s="9"/>
      <c r="G38" s="16">
        <f t="shared" si="0"/>
        <v>1111.9</v>
      </c>
      <c r="H38" s="16">
        <f t="shared" si="0"/>
        <v>1111.9</v>
      </c>
      <c r="I38" s="16"/>
    </row>
    <row r="39" spans="1:9" ht="12.75">
      <c r="A39" s="8" t="s">
        <v>86</v>
      </c>
      <c r="B39" s="4"/>
      <c r="C39" s="9" t="s">
        <v>23</v>
      </c>
      <c r="D39" s="9" t="s">
        <v>41</v>
      </c>
      <c r="E39" s="9" t="s">
        <v>87</v>
      </c>
      <c r="F39" s="9"/>
      <c r="G39" s="16">
        <f t="shared" si="0"/>
        <v>1111.9</v>
      </c>
      <c r="H39" s="16">
        <f t="shared" si="0"/>
        <v>1111.9</v>
      </c>
      <c r="I39" s="16"/>
    </row>
    <row r="40" spans="1:9" ht="25.5">
      <c r="A40" s="8" t="s">
        <v>88</v>
      </c>
      <c r="B40" s="4"/>
      <c r="C40" s="9" t="s">
        <v>23</v>
      </c>
      <c r="D40" s="9" t="s">
        <v>41</v>
      </c>
      <c r="E40" s="9" t="s">
        <v>87</v>
      </c>
      <c r="F40" s="9" t="s">
        <v>89</v>
      </c>
      <c r="G40" s="16">
        <v>1111.9</v>
      </c>
      <c r="H40" s="16">
        <v>1111.9</v>
      </c>
      <c r="I40" s="16"/>
    </row>
    <row r="41" spans="1:9" ht="25.5">
      <c r="A41" s="10" t="s">
        <v>27</v>
      </c>
      <c r="B41" s="4"/>
      <c r="C41" s="9" t="s">
        <v>28</v>
      </c>
      <c r="D41" s="9"/>
      <c r="E41" s="9"/>
      <c r="F41" s="9"/>
      <c r="G41" s="16">
        <f aca="true" t="shared" si="1" ref="G41:H43">G42</f>
        <v>3049.6</v>
      </c>
      <c r="H41" s="16">
        <f t="shared" si="1"/>
        <v>2691.7</v>
      </c>
      <c r="I41" s="16">
        <v>88.3</v>
      </c>
    </row>
    <row r="42" spans="1:9" ht="12.75">
      <c r="A42" s="15" t="s">
        <v>34</v>
      </c>
      <c r="B42" s="4"/>
      <c r="C42" s="9" t="s">
        <v>28</v>
      </c>
      <c r="D42" s="9" t="s">
        <v>35</v>
      </c>
      <c r="E42" s="9"/>
      <c r="F42" s="9"/>
      <c r="G42" s="16">
        <f t="shared" si="1"/>
        <v>3049.6</v>
      </c>
      <c r="H42" s="16">
        <f t="shared" si="1"/>
        <v>2691.7</v>
      </c>
      <c r="I42" s="16"/>
    </row>
    <row r="43" spans="1:9" ht="25.5">
      <c r="A43" s="8" t="s">
        <v>36</v>
      </c>
      <c r="B43" s="2"/>
      <c r="C43" s="9" t="s">
        <v>28</v>
      </c>
      <c r="D43" s="9" t="s">
        <v>35</v>
      </c>
      <c r="E43" s="9" t="s">
        <v>37</v>
      </c>
      <c r="F43" s="9"/>
      <c r="G43" s="16">
        <f t="shared" si="1"/>
        <v>3049.6</v>
      </c>
      <c r="H43" s="16">
        <f t="shared" si="1"/>
        <v>2691.7</v>
      </c>
      <c r="I43" s="16"/>
    </row>
    <row r="44" spans="1:9" ht="25.5">
      <c r="A44" s="8" t="s">
        <v>38</v>
      </c>
      <c r="B44" s="2"/>
      <c r="C44" s="9" t="s">
        <v>28</v>
      </c>
      <c r="D44" s="9" t="s">
        <v>35</v>
      </c>
      <c r="E44" s="9" t="s">
        <v>37</v>
      </c>
      <c r="F44" s="9" t="s">
        <v>39</v>
      </c>
      <c r="G44" s="16">
        <v>3049.6</v>
      </c>
      <c r="H44" s="16">
        <v>2691.7</v>
      </c>
      <c r="I44" s="16"/>
    </row>
    <row r="45" spans="1:9" ht="38.25">
      <c r="A45" s="10" t="s">
        <v>40</v>
      </c>
      <c r="B45" s="2"/>
      <c r="C45" s="9" t="s">
        <v>41</v>
      </c>
      <c r="D45" s="9"/>
      <c r="E45" s="9"/>
      <c r="F45" s="9"/>
      <c r="G45" s="16">
        <f>G46+G49</f>
        <v>3456</v>
      </c>
      <c r="H45" s="16">
        <f>H46+H49</f>
        <v>3374.5</v>
      </c>
      <c r="I45" s="16">
        <v>97.6</v>
      </c>
    </row>
    <row r="46" spans="1:9" ht="12.75">
      <c r="A46" s="15" t="s">
        <v>42</v>
      </c>
      <c r="B46" s="2"/>
      <c r="C46" s="9" t="s">
        <v>41</v>
      </c>
      <c r="D46" s="9" t="s">
        <v>15</v>
      </c>
      <c r="E46" s="9"/>
      <c r="F46" s="9"/>
      <c r="G46" s="16">
        <f>G47</f>
        <v>3426</v>
      </c>
      <c r="H46" s="16">
        <f>H47</f>
        <v>3344.5</v>
      </c>
      <c r="I46" s="16"/>
    </row>
    <row r="47" spans="1:9" ht="38.25">
      <c r="A47" s="8" t="s">
        <v>43</v>
      </c>
      <c r="B47" s="2"/>
      <c r="C47" s="9" t="s">
        <v>41</v>
      </c>
      <c r="D47" s="9" t="s">
        <v>15</v>
      </c>
      <c r="E47" s="9" t="s">
        <v>44</v>
      </c>
      <c r="F47" s="9"/>
      <c r="G47" s="16">
        <f>G48</f>
        <v>3426</v>
      </c>
      <c r="H47" s="16">
        <f>H48</f>
        <v>3344.5</v>
      </c>
      <c r="I47" s="16"/>
    </row>
    <row r="48" spans="1:9" ht="25.5">
      <c r="A48" s="8" t="s">
        <v>45</v>
      </c>
      <c r="B48" s="2"/>
      <c r="C48" s="9" t="s">
        <v>41</v>
      </c>
      <c r="D48" s="9" t="s">
        <v>15</v>
      </c>
      <c r="E48" s="9" t="s">
        <v>44</v>
      </c>
      <c r="F48" s="9" t="s">
        <v>46</v>
      </c>
      <c r="G48" s="16">
        <v>3426</v>
      </c>
      <c r="H48" s="16">
        <v>3344.5</v>
      </c>
      <c r="I48" s="16"/>
    </row>
    <row r="49" spans="1:9" ht="38.25">
      <c r="A49" s="8" t="s">
        <v>53</v>
      </c>
      <c r="B49" s="2"/>
      <c r="C49" s="9" t="s">
        <v>41</v>
      </c>
      <c r="D49" s="9" t="s">
        <v>15</v>
      </c>
      <c r="E49" s="9" t="s">
        <v>54</v>
      </c>
      <c r="F49" s="9"/>
      <c r="G49" s="16">
        <f>G50</f>
        <v>30</v>
      </c>
      <c r="H49" s="16">
        <f>H50</f>
        <v>30</v>
      </c>
      <c r="I49" s="16"/>
    </row>
    <row r="50" spans="1:9" ht="38.25">
      <c r="A50" s="8" t="s">
        <v>55</v>
      </c>
      <c r="B50" s="2"/>
      <c r="C50" s="9" t="s">
        <v>41</v>
      </c>
      <c r="D50" s="9" t="s">
        <v>15</v>
      </c>
      <c r="E50" s="9" t="s">
        <v>54</v>
      </c>
      <c r="F50" s="9" t="s">
        <v>56</v>
      </c>
      <c r="G50" s="16">
        <v>30</v>
      </c>
      <c r="H50" s="16">
        <v>30</v>
      </c>
      <c r="I50" s="16"/>
    </row>
    <row r="51" spans="1:9" ht="15.75">
      <c r="A51" s="5" t="s">
        <v>64</v>
      </c>
      <c r="B51" s="2"/>
      <c r="C51" s="2"/>
      <c r="D51" s="2"/>
      <c r="E51" s="2"/>
      <c r="F51" s="2"/>
      <c r="G51" s="17">
        <f>G21+G32+G41+G45+G37</f>
        <v>11377.199999999999</v>
      </c>
      <c r="H51" s="17">
        <f>H21+H32+H41+H45+H37</f>
        <v>10779.1</v>
      </c>
      <c r="I51" s="17">
        <v>94.7</v>
      </c>
    </row>
    <row r="54" spans="1:7" ht="12.75">
      <c r="A54" s="21"/>
      <c r="B54" s="21"/>
      <c r="C54" s="21"/>
      <c r="D54" s="21"/>
      <c r="E54" s="21"/>
      <c r="F54" s="21"/>
      <c r="G54" s="21"/>
    </row>
  </sheetData>
  <mergeCells count="8">
    <mergeCell ref="E2:G2"/>
    <mergeCell ref="E3:H3"/>
    <mergeCell ref="E4:H4"/>
    <mergeCell ref="E5:G5"/>
    <mergeCell ref="A54:G54"/>
    <mergeCell ref="B15:F15"/>
    <mergeCell ref="F14:G14"/>
    <mergeCell ref="A12:G12"/>
  </mergeCells>
  <printOptions/>
  <pageMargins left="0.68" right="0.3937007874015748" top="0.5905511811023623" bottom="0.5905511811023623" header="0.5118110236220472" footer="0.5118110236220472"/>
  <pageSetup firstPageNumber="136" useFirstPageNumber="1" horizontalDpi="600" verticalDpi="600" orientation="portrait" paperSize="9" scale="8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59"/>
  <sheetViews>
    <sheetView view="pageBreakPreview" zoomScale="60" workbookViewId="0" topLeftCell="A1">
      <selection activeCell="G8" sqref="G8"/>
    </sheetView>
  </sheetViews>
  <sheetFormatPr defaultColWidth="9.00390625" defaultRowHeight="12.75"/>
  <cols>
    <col min="1" max="1" width="32.25390625" style="0" customWidth="1"/>
    <col min="3" max="3" width="10.125" style="0" bestFit="1" customWidth="1"/>
    <col min="7" max="8" width="10.875" style="0" customWidth="1"/>
    <col min="9" max="9" width="14.25390625" style="0" customWidth="1"/>
  </cols>
  <sheetData>
    <row r="2" spans="4:7" ht="12.75">
      <c r="D2" s="27" t="s">
        <v>127</v>
      </c>
      <c r="E2" s="27"/>
      <c r="F2" s="27"/>
      <c r="G2" s="20"/>
    </row>
    <row r="3" spans="4:7" ht="12.75">
      <c r="D3" s="27" t="s">
        <v>90</v>
      </c>
      <c r="E3" s="27"/>
      <c r="F3" s="27"/>
      <c r="G3" s="27"/>
    </row>
    <row r="4" spans="4:7" ht="12.75">
      <c r="D4" s="27" t="s">
        <v>91</v>
      </c>
      <c r="E4" s="27"/>
      <c r="F4" s="27"/>
      <c r="G4" s="20"/>
    </row>
    <row r="5" spans="4:7" ht="12.75">
      <c r="D5" s="27" t="s">
        <v>92</v>
      </c>
      <c r="E5" s="27"/>
      <c r="F5" s="27"/>
      <c r="G5" s="27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6" t="s">
        <v>73</v>
      </c>
      <c r="B12" s="26"/>
      <c r="C12" s="26"/>
      <c r="D12" s="26"/>
      <c r="E12" s="26"/>
      <c r="F12" s="26"/>
      <c r="G12" s="26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25" t="s">
        <v>12</v>
      </c>
      <c r="G14" s="25"/>
      <c r="H14" s="1"/>
      <c r="I14" s="1"/>
      <c r="J14" s="1"/>
      <c r="K14" s="1"/>
    </row>
    <row r="15" spans="1:9" ht="12.75">
      <c r="A15" s="3" t="s">
        <v>0</v>
      </c>
      <c r="B15" s="22"/>
      <c r="C15" s="23"/>
      <c r="D15" s="23"/>
      <c r="E15" s="23"/>
      <c r="F15" s="24"/>
      <c r="G15" s="3" t="s">
        <v>102</v>
      </c>
      <c r="H15" s="3" t="s">
        <v>103</v>
      </c>
      <c r="I15" s="14" t="s">
        <v>136</v>
      </c>
    </row>
    <row r="16" spans="1:9" ht="15.75">
      <c r="A16" s="5" t="s">
        <v>1</v>
      </c>
      <c r="B16" s="4"/>
      <c r="C16" s="4"/>
      <c r="D16" s="4"/>
      <c r="E16" s="4"/>
      <c r="F16" s="4"/>
      <c r="G16" s="16"/>
      <c r="H16" s="16"/>
      <c r="I16" s="16"/>
    </row>
    <row r="17" spans="1:9" ht="12.75">
      <c r="A17" s="3" t="s">
        <v>2</v>
      </c>
      <c r="B17" s="2"/>
      <c r="C17" s="2"/>
      <c r="D17" s="2"/>
      <c r="E17" s="2"/>
      <c r="F17" s="2"/>
      <c r="G17" s="16">
        <v>13514</v>
      </c>
      <c r="H17" s="16">
        <v>13254.8</v>
      </c>
      <c r="I17" s="16"/>
    </row>
    <row r="18" spans="1:9" ht="40.5" customHeight="1">
      <c r="A18" s="6" t="s">
        <v>3</v>
      </c>
      <c r="B18" s="2"/>
      <c r="C18" s="2"/>
      <c r="D18" s="2"/>
      <c r="E18" s="2"/>
      <c r="F18" s="2"/>
      <c r="G18" s="16">
        <v>45.7</v>
      </c>
      <c r="H18" s="16">
        <v>2.7</v>
      </c>
      <c r="I18" s="16"/>
    </row>
    <row r="19" spans="1:9" ht="12.75">
      <c r="A19" s="3" t="s">
        <v>4</v>
      </c>
      <c r="B19" s="2"/>
      <c r="C19" s="2"/>
      <c r="D19" s="2"/>
      <c r="E19" s="2"/>
      <c r="F19" s="2"/>
      <c r="G19" s="17">
        <f>G17+G18</f>
        <v>13559.7</v>
      </c>
      <c r="H19" s="17">
        <f>H17+H18</f>
        <v>13257.5</v>
      </c>
      <c r="I19" s="17">
        <v>97.8</v>
      </c>
    </row>
    <row r="20" spans="1:9" ht="15.75">
      <c r="A20" s="5" t="s">
        <v>5</v>
      </c>
      <c r="B20" s="3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18"/>
      <c r="H20" s="16"/>
      <c r="I20" s="16"/>
    </row>
    <row r="21" spans="1:9" ht="12.75">
      <c r="A21" s="7" t="s">
        <v>11</v>
      </c>
      <c r="B21" s="4"/>
      <c r="C21" s="9" t="s">
        <v>15</v>
      </c>
      <c r="D21" s="9"/>
      <c r="E21" s="9"/>
      <c r="F21" s="9"/>
      <c r="G21" s="16">
        <f>G25+G29+G22</f>
        <v>4483.2</v>
      </c>
      <c r="H21" s="16">
        <f>H25+H29+H22</f>
        <v>4333.4</v>
      </c>
      <c r="I21" s="16">
        <v>96.7</v>
      </c>
    </row>
    <row r="22" spans="1:9" ht="51">
      <c r="A22" s="15" t="s">
        <v>95</v>
      </c>
      <c r="B22" s="4"/>
      <c r="C22" s="9" t="s">
        <v>15</v>
      </c>
      <c r="D22" s="9" t="s">
        <v>35</v>
      </c>
      <c r="E22" s="9"/>
      <c r="F22" s="9"/>
      <c r="G22" s="16">
        <f>G23</f>
        <v>486.1</v>
      </c>
      <c r="H22" s="16">
        <f>H23</f>
        <v>482.5</v>
      </c>
      <c r="I22" s="16"/>
    </row>
    <row r="23" spans="1:9" ht="25.5">
      <c r="A23" s="8" t="s">
        <v>14</v>
      </c>
      <c r="B23" s="4"/>
      <c r="C23" s="9" t="s">
        <v>15</v>
      </c>
      <c r="D23" s="9" t="s">
        <v>35</v>
      </c>
      <c r="E23" s="9" t="s">
        <v>17</v>
      </c>
      <c r="F23" s="9"/>
      <c r="G23" s="16">
        <f>G24</f>
        <v>486.1</v>
      </c>
      <c r="H23" s="16">
        <f>H24</f>
        <v>482.5</v>
      </c>
      <c r="I23" s="16"/>
    </row>
    <row r="24" spans="1:9" ht="18" customHeight="1">
      <c r="A24" s="8" t="s">
        <v>96</v>
      </c>
      <c r="B24" s="4"/>
      <c r="C24" s="9" t="s">
        <v>15</v>
      </c>
      <c r="D24" s="9" t="s">
        <v>35</v>
      </c>
      <c r="E24" s="9" t="s">
        <v>17</v>
      </c>
      <c r="F24" s="9" t="s">
        <v>97</v>
      </c>
      <c r="G24" s="16">
        <v>486.1</v>
      </c>
      <c r="H24" s="16">
        <v>482.5</v>
      </c>
      <c r="I24" s="16"/>
    </row>
    <row r="25" spans="1:9" ht="63.75">
      <c r="A25" s="15" t="s">
        <v>13</v>
      </c>
      <c r="B25" s="4"/>
      <c r="C25" s="9" t="s">
        <v>15</v>
      </c>
      <c r="D25" s="9" t="s">
        <v>16</v>
      </c>
      <c r="E25" s="9"/>
      <c r="F25" s="9"/>
      <c r="G25" s="16">
        <f>G26</f>
        <v>372.7</v>
      </c>
      <c r="H25" s="16">
        <f>H26</f>
        <v>369.4</v>
      </c>
      <c r="I25" s="16"/>
    </row>
    <row r="26" spans="1:9" ht="25.5">
      <c r="A26" s="8" t="s">
        <v>14</v>
      </c>
      <c r="B26" s="4"/>
      <c r="C26" s="9" t="s">
        <v>15</v>
      </c>
      <c r="D26" s="9" t="s">
        <v>16</v>
      </c>
      <c r="E26" s="9" t="s">
        <v>17</v>
      </c>
      <c r="F26" s="9"/>
      <c r="G26" s="16">
        <f>G27+G28</f>
        <v>372.7</v>
      </c>
      <c r="H26" s="16">
        <f>H27+H28</f>
        <v>369.4</v>
      </c>
      <c r="I26" s="16"/>
    </row>
    <row r="27" spans="1:9" ht="12.75">
      <c r="A27" s="8" t="s">
        <v>18</v>
      </c>
      <c r="B27" s="4"/>
      <c r="C27" s="9" t="s">
        <v>15</v>
      </c>
      <c r="D27" s="9" t="s">
        <v>16</v>
      </c>
      <c r="E27" s="9" t="s">
        <v>17</v>
      </c>
      <c r="F27" s="9" t="s">
        <v>19</v>
      </c>
      <c r="G27" s="16">
        <v>372.7</v>
      </c>
      <c r="H27" s="16">
        <v>369.4</v>
      </c>
      <c r="I27" s="16"/>
    </row>
    <row r="28" spans="1:9" ht="38.25">
      <c r="A28" s="8" t="s">
        <v>20</v>
      </c>
      <c r="B28" s="4"/>
      <c r="C28" s="9" t="s">
        <v>15</v>
      </c>
      <c r="D28" s="9" t="s">
        <v>16</v>
      </c>
      <c r="E28" s="9" t="s">
        <v>17</v>
      </c>
      <c r="F28" s="9" t="s">
        <v>21</v>
      </c>
      <c r="G28" s="16"/>
      <c r="H28" s="16"/>
      <c r="I28" s="16"/>
    </row>
    <row r="29" spans="1:9" ht="69" customHeight="1">
      <c r="A29" s="15" t="s">
        <v>22</v>
      </c>
      <c r="B29" s="4"/>
      <c r="C29" s="9" t="s">
        <v>15</v>
      </c>
      <c r="D29" s="9" t="s">
        <v>23</v>
      </c>
      <c r="E29" s="9"/>
      <c r="F29" s="9"/>
      <c r="G29" s="16">
        <f>G30</f>
        <v>3624.4</v>
      </c>
      <c r="H29" s="16">
        <f>H30</f>
        <v>3481.5</v>
      </c>
      <c r="I29" s="16"/>
    </row>
    <row r="30" spans="1:9" ht="25.5">
      <c r="A30" s="8" t="s">
        <v>14</v>
      </c>
      <c r="B30" s="4"/>
      <c r="C30" s="9" t="s">
        <v>15</v>
      </c>
      <c r="D30" s="9" t="s">
        <v>23</v>
      </c>
      <c r="E30" s="9" t="s">
        <v>17</v>
      </c>
      <c r="F30" s="9"/>
      <c r="G30" s="16">
        <f>G31</f>
        <v>3624.4</v>
      </c>
      <c r="H30" s="16">
        <f>H31</f>
        <v>3481.5</v>
      </c>
      <c r="I30" s="16"/>
    </row>
    <row r="31" spans="1:9" ht="12.75">
      <c r="A31" s="8" t="s">
        <v>18</v>
      </c>
      <c r="B31" s="4"/>
      <c r="C31" s="9" t="s">
        <v>15</v>
      </c>
      <c r="D31" s="9" t="s">
        <v>23</v>
      </c>
      <c r="E31" s="9" t="s">
        <v>17</v>
      </c>
      <c r="F31" s="9" t="s">
        <v>19</v>
      </c>
      <c r="G31" s="16">
        <v>3624.4</v>
      </c>
      <c r="H31" s="16">
        <v>3481.5</v>
      </c>
      <c r="I31" s="16"/>
    </row>
    <row r="32" spans="1:9" ht="38.25">
      <c r="A32" s="10" t="s">
        <v>24</v>
      </c>
      <c r="B32" s="4"/>
      <c r="C32" s="9" t="s">
        <v>16</v>
      </c>
      <c r="D32" s="9"/>
      <c r="E32" s="9"/>
      <c r="F32" s="9"/>
      <c r="G32" s="16">
        <f>G33</f>
        <v>19.2</v>
      </c>
      <c r="H32" s="16">
        <f>H33</f>
        <v>19.2</v>
      </c>
      <c r="I32" s="16">
        <v>100</v>
      </c>
    </row>
    <row r="33" spans="1:9" ht="25.5">
      <c r="A33" s="15" t="s">
        <v>25</v>
      </c>
      <c r="B33" s="4"/>
      <c r="C33" s="9" t="s">
        <v>16</v>
      </c>
      <c r="D33" s="9" t="s">
        <v>26</v>
      </c>
      <c r="E33" s="9"/>
      <c r="F33" s="9"/>
      <c r="G33" s="16">
        <f>G34</f>
        <v>19.2</v>
      </c>
      <c r="H33" s="16">
        <f>H34</f>
        <v>19.2</v>
      </c>
      <c r="I33" s="16"/>
    </row>
    <row r="34" spans="1:9" ht="63.75">
      <c r="A34" s="8" t="s">
        <v>99</v>
      </c>
      <c r="B34" s="4"/>
      <c r="C34" s="9" t="s">
        <v>16</v>
      </c>
      <c r="D34" s="9" t="s">
        <v>26</v>
      </c>
      <c r="E34" s="9" t="s">
        <v>98</v>
      </c>
      <c r="F34" s="9" t="s">
        <v>46</v>
      </c>
      <c r="G34" s="16">
        <v>19.2</v>
      </c>
      <c r="H34" s="16">
        <v>19.2</v>
      </c>
      <c r="I34" s="16"/>
    </row>
    <row r="35" spans="1:9" ht="12.75">
      <c r="A35" s="10" t="s">
        <v>84</v>
      </c>
      <c r="B35" s="4"/>
      <c r="C35" s="9" t="s">
        <v>23</v>
      </c>
      <c r="D35" s="9"/>
      <c r="E35" s="9"/>
      <c r="F35" s="9"/>
      <c r="G35" s="16">
        <f aca="true" t="shared" si="0" ref="G35:H37">G36</f>
        <v>882.3</v>
      </c>
      <c r="H35" s="16">
        <f t="shared" si="0"/>
        <v>875.1</v>
      </c>
      <c r="I35" s="16">
        <v>99.2</v>
      </c>
    </row>
    <row r="36" spans="1:9" ht="12.75">
      <c r="A36" s="15" t="s">
        <v>85</v>
      </c>
      <c r="B36" s="4"/>
      <c r="C36" s="9" t="s">
        <v>23</v>
      </c>
      <c r="D36" s="9" t="s">
        <v>41</v>
      </c>
      <c r="E36" s="9"/>
      <c r="F36" s="9"/>
      <c r="G36" s="16">
        <f t="shared" si="0"/>
        <v>882.3</v>
      </c>
      <c r="H36" s="16">
        <f t="shared" si="0"/>
        <v>875.1</v>
      </c>
      <c r="I36" s="16"/>
    </row>
    <row r="37" spans="1:9" ht="12.75">
      <c r="A37" s="8" t="s">
        <v>86</v>
      </c>
      <c r="B37" s="4"/>
      <c r="C37" s="9" t="s">
        <v>23</v>
      </c>
      <c r="D37" s="9" t="s">
        <v>41</v>
      </c>
      <c r="E37" s="9" t="s">
        <v>87</v>
      </c>
      <c r="F37" s="9"/>
      <c r="G37" s="16">
        <f t="shared" si="0"/>
        <v>882.3</v>
      </c>
      <c r="H37" s="16">
        <f t="shared" si="0"/>
        <v>875.1</v>
      </c>
      <c r="I37" s="16"/>
    </row>
    <row r="38" spans="1:9" ht="25.5">
      <c r="A38" s="8" t="s">
        <v>88</v>
      </c>
      <c r="B38" s="4"/>
      <c r="C38" s="9" t="s">
        <v>23</v>
      </c>
      <c r="D38" s="9" t="s">
        <v>41</v>
      </c>
      <c r="E38" s="9" t="s">
        <v>87</v>
      </c>
      <c r="F38" s="9" t="s">
        <v>89</v>
      </c>
      <c r="G38" s="16">
        <v>882.3</v>
      </c>
      <c r="H38" s="16">
        <v>875.1</v>
      </c>
      <c r="I38" s="16"/>
    </row>
    <row r="39" spans="1:9" ht="25.5">
      <c r="A39" s="10" t="s">
        <v>27</v>
      </c>
      <c r="B39" s="4"/>
      <c r="C39" s="9" t="s">
        <v>28</v>
      </c>
      <c r="D39" s="9"/>
      <c r="E39" s="9"/>
      <c r="F39" s="9"/>
      <c r="G39" s="16">
        <f aca="true" t="shared" si="1" ref="G39:H41">G40</f>
        <v>4976</v>
      </c>
      <c r="H39" s="16">
        <f t="shared" si="1"/>
        <v>4976</v>
      </c>
      <c r="I39" s="16">
        <v>100</v>
      </c>
    </row>
    <row r="40" spans="1:9" ht="12.75">
      <c r="A40" s="15" t="s">
        <v>34</v>
      </c>
      <c r="B40" s="4"/>
      <c r="C40" s="9" t="s">
        <v>28</v>
      </c>
      <c r="D40" s="9" t="s">
        <v>35</v>
      </c>
      <c r="E40" s="9"/>
      <c r="F40" s="9"/>
      <c r="G40" s="16">
        <f t="shared" si="1"/>
        <v>4976</v>
      </c>
      <c r="H40" s="16">
        <f t="shared" si="1"/>
        <v>4976</v>
      </c>
      <c r="I40" s="16"/>
    </row>
    <row r="41" spans="1:9" ht="25.5">
      <c r="A41" s="8" t="s">
        <v>36</v>
      </c>
      <c r="B41" s="2"/>
      <c r="C41" s="9" t="s">
        <v>28</v>
      </c>
      <c r="D41" s="9" t="s">
        <v>35</v>
      </c>
      <c r="E41" s="9" t="s">
        <v>37</v>
      </c>
      <c r="F41" s="9"/>
      <c r="G41" s="16">
        <f t="shared" si="1"/>
        <v>4976</v>
      </c>
      <c r="H41" s="16">
        <f t="shared" si="1"/>
        <v>4976</v>
      </c>
      <c r="I41" s="16"/>
    </row>
    <row r="42" spans="1:9" ht="25.5">
      <c r="A42" s="8" t="s">
        <v>38</v>
      </c>
      <c r="B42" s="2"/>
      <c r="C42" s="9" t="s">
        <v>28</v>
      </c>
      <c r="D42" s="9" t="s">
        <v>35</v>
      </c>
      <c r="E42" s="9" t="s">
        <v>37</v>
      </c>
      <c r="F42" s="9" t="s">
        <v>39</v>
      </c>
      <c r="G42" s="16">
        <v>4976</v>
      </c>
      <c r="H42" s="16">
        <v>4976</v>
      </c>
      <c r="I42" s="16"/>
    </row>
    <row r="43" spans="1:9" ht="12.75">
      <c r="A43" s="10" t="s">
        <v>79</v>
      </c>
      <c r="B43" s="2"/>
      <c r="C43" s="9" t="s">
        <v>81</v>
      </c>
      <c r="D43" s="9"/>
      <c r="E43" s="9"/>
      <c r="F43" s="9"/>
      <c r="G43" s="16">
        <f>G44+G47</f>
        <v>20.9</v>
      </c>
      <c r="H43" s="16">
        <f>H44+H47</f>
        <v>0</v>
      </c>
      <c r="I43" s="16"/>
    </row>
    <row r="44" spans="1:9" ht="12.75">
      <c r="A44" s="15" t="s">
        <v>104</v>
      </c>
      <c r="B44" s="2"/>
      <c r="C44" s="9" t="s">
        <v>81</v>
      </c>
      <c r="D44" s="9" t="s">
        <v>15</v>
      </c>
      <c r="E44" s="9"/>
      <c r="F44" s="9"/>
      <c r="G44" s="16">
        <f>G45</f>
        <v>9.1</v>
      </c>
      <c r="H44" s="16">
        <f>H45</f>
        <v>0</v>
      </c>
      <c r="I44" s="16"/>
    </row>
    <row r="45" spans="1:9" ht="12.75">
      <c r="A45" s="8" t="s">
        <v>105</v>
      </c>
      <c r="B45" s="2"/>
      <c r="C45" s="9" t="s">
        <v>81</v>
      </c>
      <c r="D45" s="9" t="s">
        <v>15</v>
      </c>
      <c r="E45" s="9" t="s">
        <v>106</v>
      </c>
      <c r="F45" s="9"/>
      <c r="G45" s="16">
        <f>G46</f>
        <v>9.1</v>
      </c>
      <c r="H45" s="16">
        <f>H46</f>
        <v>0</v>
      </c>
      <c r="I45" s="16"/>
    </row>
    <row r="46" spans="1:9" ht="25.5">
      <c r="A46" s="8" t="s">
        <v>45</v>
      </c>
      <c r="B46" s="2"/>
      <c r="C46" s="9" t="s">
        <v>81</v>
      </c>
      <c r="D46" s="9" t="s">
        <v>15</v>
      </c>
      <c r="E46" s="9" t="s">
        <v>106</v>
      </c>
      <c r="F46" s="9" t="s">
        <v>46</v>
      </c>
      <c r="G46" s="16">
        <v>9.1</v>
      </c>
      <c r="H46" s="16"/>
      <c r="I46" s="16"/>
    </row>
    <row r="47" spans="1:9" ht="12.75">
      <c r="A47" s="15" t="s">
        <v>83</v>
      </c>
      <c r="B47" s="2"/>
      <c r="C47" s="9" t="s">
        <v>81</v>
      </c>
      <c r="D47" s="9" t="s">
        <v>35</v>
      </c>
      <c r="E47" s="9"/>
      <c r="F47" s="9"/>
      <c r="G47" s="16">
        <f>G48</f>
        <v>11.8</v>
      </c>
      <c r="H47" s="16">
        <f>H48</f>
        <v>0</v>
      </c>
      <c r="I47" s="16"/>
    </row>
    <row r="48" spans="1:9" ht="38.25">
      <c r="A48" s="8" t="s">
        <v>107</v>
      </c>
      <c r="B48" s="2"/>
      <c r="C48" s="9" t="s">
        <v>81</v>
      </c>
      <c r="D48" s="9" t="s">
        <v>35</v>
      </c>
      <c r="E48" s="9" t="s">
        <v>108</v>
      </c>
      <c r="F48" s="9"/>
      <c r="G48" s="16">
        <f>G49</f>
        <v>11.8</v>
      </c>
      <c r="H48" s="16">
        <f>H49</f>
        <v>0</v>
      </c>
      <c r="I48" s="16"/>
    </row>
    <row r="49" spans="1:9" ht="25.5">
      <c r="A49" s="8" t="s">
        <v>45</v>
      </c>
      <c r="B49" s="2"/>
      <c r="C49" s="9" t="s">
        <v>81</v>
      </c>
      <c r="D49" s="9" t="s">
        <v>35</v>
      </c>
      <c r="E49" s="9" t="s">
        <v>108</v>
      </c>
      <c r="F49" s="9" t="s">
        <v>46</v>
      </c>
      <c r="G49" s="16">
        <v>11.8</v>
      </c>
      <c r="H49" s="16"/>
      <c r="I49" s="16"/>
    </row>
    <row r="50" spans="1:9" ht="38.25">
      <c r="A50" s="10" t="s">
        <v>40</v>
      </c>
      <c r="B50" s="2"/>
      <c r="C50" s="9" t="s">
        <v>41</v>
      </c>
      <c r="D50" s="9"/>
      <c r="E50" s="9"/>
      <c r="F50" s="9"/>
      <c r="G50" s="16">
        <f>G51</f>
        <v>3178.1</v>
      </c>
      <c r="H50" s="16">
        <f>H51</f>
        <v>3053.8</v>
      </c>
      <c r="I50" s="16">
        <v>96.1</v>
      </c>
    </row>
    <row r="51" spans="1:9" ht="12.75">
      <c r="A51" s="15" t="s">
        <v>42</v>
      </c>
      <c r="B51" s="2"/>
      <c r="C51" s="9" t="s">
        <v>41</v>
      </c>
      <c r="D51" s="9" t="s">
        <v>15</v>
      </c>
      <c r="E51" s="9"/>
      <c r="F51" s="9"/>
      <c r="G51" s="16">
        <f>G52+G54</f>
        <v>3178.1</v>
      </c>
      <c r="H51" s="16">
        <f>H52+H54</f>
        <v>3053.8</v>
      </c>
      <c r="I51" s="16"/>
    </row>
    <row r="52" spans="1:9" ht="38.25">
      <c r="A52" s="8" t="s">
        <v>43</v>
      </c>
      <c r="B52" s="2"/>
      <c r="C52" s="9" t="s">
        <v>41</v>
      </c>
      <c r="D52" s="9" t="s">
        <v>15</v>
      </c>
      <c r="E52" s="9" t="s">
        <v>44</v>
      </c>
      <c r="F52" s="9"/>
      <c r="G52" s="16">
        <f>G53</f>
        <v>3148.1</v>
      </c>
      <c r="H52" s="16">
        <f>H53</f>
        <v>3023.8</v>
      </c>
      <c r="I52" s="16"/>
    </row>
    <row r="53" spans="1:9" ht="25.5">
      <c r="A53" s="8" t="s">
        <v>45</v>
      </c>
      <c r="B53" s="2"/>
      <c r="C53" s="9" t="s">
        <v>41</v>
      </c>
      <c r="D53" s="9" t="s">
        <v>15</v>
      </c>
      <c r="E53" s="9" t="s">
        <v>44</v>
      </c>
      <c r="F53" s="9" t="s">
        <v>46</v>
      </c>
      <c r="G53" s="16">
        <v>3148.1</v>
      </c>
      <c r="H53" s="16">
        <v>3023.8</v>
      </c>
      <c r="I53" s="16"/>
    </row>
    <row r="54" spans="1:9" ht="38.25">
      <c r="A54" s="8" t="s">
        <v>53</v>
      </c>
      <c r="B54" s="2"/>
      <c r="C54" s="9" t="s">
        <v>41</v>
      </c>
      <c r="D54" s="9" t="s">
        <v>15</v>
      </c>
      <c r="E54" s="9" t="s">
        <v>54</v>
      </c>
      <c r="F54" s="9"/>
      <c r="G54" s="16">
        <f>G55</f>
        <v>30</v>
      </c>
      <c r="H54" s="16">
        <f>H55</f>
        <v>30</v>
      </c>
      <c r="I54" s="16"/>
    </row>
    <row r="55" spans="1:9" ht="38.25">
      <c r="A55" s="8" t="s">
        <v>55</v>
      </c>
      <c r="B55" s="2"/>
      <c r="C55" s="9" t="s">
        <v>41</v>
      </c>
      <c r="D55" s="9" t="s">
        <v>15</v>
      </c>
      <c r="E55" s="9" t="s">
        <v>54</v>
      </c>
      <c r="F55" s="9" t="s">
        <v>56</v>
      </c>
      <c r="G55" s="16">
        <v>30</v>
      </c>
      <c r="H55" s="16">
        <v>30</v>
      </c>
      <c r="I55" s="16"/>
    </row>
    <row r="56" spans="1:9" ht="15.75">
      <c r="A56" s="5" t="s">
        <v>64</v>
      </c>
      <c r="B56" s="2"/>
      <c r="C56" s="2"/>
      <c r="D56" s="2"/>
      <c r="E56" s="2"/>
      <c r="F56" s="2"/>
      <c r="G56" s="17">
        <f>G21+G32+G35+G39+G43+G50</f>
        <v>13559.7</v>
      </c>
      <c r="H56" s="17">
        <f>H21+H32+H35+H39+H43+H50</f>
        <v>13257.5</v>
      </c>
      <c r="I56" s="17">
        <v>97.8</v>
      </c>
    </row>
    <row r="59" spans="1:7" ht="12.75">
      <c r="A59" s="21"/>
      <c r="B59" s="21"/>
      <c r="C59" s="21"/>
      <c r="D59" s="21"/>
      <c r="E59" s="21"/>
      <c r="F59" s="21"/>
      <c r="G59" s="21"/>
    </row>
  </sheetData>
  <mergeCells count="8">
    <mergeCell ref="D5:G5"/>
    <mergeCell ref="D2:F2"/>
    <mergeCell ref="D3:G3"/>
    <mergeCell ref="D4:F4"/>
    <mergeCell ref="A59:G59"/>
    <mergeCell ref="B15:F15"/>
    <mergeCell ref="F14:G14"/>
    <mergeCell ref="A12:G12"/>
  </mergeCells>
  <printOptions/>
  <pageMargins left="0.3937007874015748" right="0.3937007874015748" top="0.5905511811023623" bottom="0.87" header="0.5118110236220472" footer="0.5118110236220472"/>
  <pageSetup firstPageNumber="132" useFirstPageNumber="1" horizontalDpi="600" verticalDpi="600" orientation="portrait" paperSize="9" scale="78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52"/>
  <sheetViews>
    <sheetView view="pageBreakPreview" zoomScale="60" workbookViewId="0" topLeftCell="A1">
      <selection activeCell="E2" sqref="E2:G5"/>
    </sheetView>
  </sheetViews>
  <sheetFormatPr defaultColWidth="9.00390625" defaultRowHeight="12.75"/>
  <cols>
    <col min="1" max="1" width="32.25390625" style="0" customWidth="1"/>
    <col min="3" max="3" width="10.125" style="0" bestFit="1" customWidth="1"/>
    <col min="7" max="8" width="11.625" style="0" customWidth="1"/>
    <col min="9" max="9" width="14.125" style="0" customWidth="1"/>
  </cols>
  <sheetData>
    <row r="2" spans="5:7" ht="12.75">
      <c r="E2" s="27" t="s">
        <v>128</v>
      </c>
      <c r="F2" s="27"/>
      <c r="G2" s="27"/>
    </row>
    <row r="3" spans="5:7" ht="12.75">
      <c r="E3" s="27" t="s">
        <v>90</v>
      </c>
      <c r="F3" s="27"/>
      <c r="G3" s="27"/>
    </row>
    <row r="4" spans="5:7" ht="12.75">
      <c r="E4" s="27" t="s">
        <v>91</v>
      </c>
      <c r="F4" s="27"/>
      <c r="G4" s="27"/>
    </row>
    <row r="5" spans="5:7" ht="12.75">
      <c r="E5" s="27" t="s">
        <v>92</v>
      </c>
      <c r="F5" s="27"/>
      <c r="G5" s="27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6" t="s">
        <v>72</v>
      </c>
      <c r="B12" s="26"/>
      <c r="C12" s="26"/>
      <c r="D12" s="26"/>
      <c r="E12" s="26"/>
      <c r="F12" s="26"/>
      <c r="G12" s="26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25" t="s">
        <v>12</v>
      </c>
      <c r="G14" s="25"/>
      <c r="H14" s="1"/>
      <c r="I14" s="1"/>
      <c r="J14" s="1"/>
      <c r="K14" s="1"/>
    </row>
    <row r="15" spans="1:9" ht="12.75">
      <c r="A15" s="3" t="s">
        <v>0</v>
      </c>
      <c r="B15" s="22"/>
      <c r="C15" s="23"/>
      <c r="D15" s="23"/>
      <c r="E15" s="23"/>
      <c r="F15" s="24"/>
      <c r="G15" s="3" t="s">
        <v>102</v>
      </c>
      <c r="H15" s="3" t="s">
        <v>103</v>
      </c>
      <c r="I15" s="14" t="s">
        <v>136</v>
      </c>
    </row>
    <row r="16" spans="1:9" ht="15.75">
      <c r="A16" s="5" t="s">
        <v>1</v>
      </c>
      <c r="B16" s="4"/>
      <c r="C16" s="4"/>
      <c r="D16" s="4"/>
      <c r="E16" s="4"/>
      <c r="F16" s="4"/>
      <c r="G16" s="16"/>
      <c r="H16" s="2"/>
      <c r="I16" s="2"/>
    </row>
    <row r="17" spans="1:9" ht="12.75">
      <c r="A17" s="3" t="s">
        <v>2</v>
      </c>
      <c r="B17" s="2"/>
      <c r="C17" s="2"/>
      <c r="D17" s="2"/>
      <c r="E17" s="2"/>
      <c r="F17" s="2"/>
      <c r="G17" s="16">
        <v>10752.1</v>
      </c>
      <c r="H17" s="16">
        <v>9361.7</v>
      </c>
      <c r="I17" s="16"/>
    </row>
    <row r="18" spans="1:9" ht="40.5" customHeight="1">
      <c r="A18" s="6" t="s">
        <v>3</v>
      </c>
      <c r="B18" s="2"/>
      <c r="C18" s="2"/>
      <c r="D18" s="2"/>
      <c r="E18" s="2"/>
      <c r="F18" s="2"/>
      <c r="G18" s="16">
        <v>64</v>
      </c>
      <c r="H18" s="16">
        <v>62.3</v>
      </c>
      <c r="I18" s="16"/>
    </row>
    <row r="19" spans="1:9" ht="12.75">
      <c r="A19" s="3" t="s">
        <v>4</v>
      </c>
      <c r="B19" s="2"/>
      <c r="C19" s="2"/>
      <c r="D19" s="2"/>
      <c r="E19" s="2"/>
      <c r="F19" s="2"/>
      <c r="G19" s="17">
        <f>G17+G18</f>
        <v>10816.1</v>
      </c>
      <c r="H19" s="17">
        <f>H17+H18</f>
        <v>9424</v>
      </c>
      <c r="I19" s="17">
        <v>87.1</v>
      </c>
    </row>
    <row r="20" spans="1:9" ht="15.75">
      <c r="A20" s="5" t="s">
        <v>5</v>
      </c>
      <c r="B20" s="3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18"/>
      <c r="H20" s="16"/>
      <c r="I20" s="16"/>
    </row>
    <row r="21" spans="1:9" ht="12.75">
      <c r="A21" s="7" t="s">
        <v>11</v>
      </c>
      <c r="B21" s="4"/>
      <c r="C21" s="9" t="s">
        <v>15</v>
      </c>
      <c r="D21" s="9"/>
      <c r="E21" s="9"/>
      <c r="F21" s="9"/>
      <c r="G21" s="16">
        <f>G25+G29+G22</f>
        <v>3342.2000000000003</v>
      </c>
      <c r="H21" s="16">
        <f>H25+H29+H22</f>
        <v>3148.8</v>
      </c>
      <c r="I21" s="16">
        <v>94.2</v>
      </c>
    </row>
    <row r="22" spans="1:9" ht="51">
      <c r="A22" s="15" t="s">
        <v>95</v>
      </c>
      <c r="B22" s="4"/>
      <c r="C22" s="9" t="s">
        <v>15</v>
      </c>
      <c r="D22" s="9" t="s">
        <v>35</v>
      </c>
      <c r="E22" s="9"/>
      <c r="F22" s="9"/>
      <c r="G22" s="16">
        <f>G23</f>
        <v>466.4</v>
      </c>
      <c r="H22" s="16">
        <f>H23</f>
        <v>466.3</v>
      </c>
      <c r="I22" s="16"/>
    </row>
    <row r="23" spans="1:9" ht="25.5">
      <c r="A23" s="8" t="s">
        <v>14</v>
      </c>
      <c r="B23" s="4"/>
      <c r="C23" s="9" t="s">
        <v>15</v>
      </c>
      <c r="D23" s="9" t="s">
        <v>35</v>
      </c>
      <c r="E23" s="9" t="s">
        <v>17</v>
      </c>
      <c r="F23" s="9"/>
      <c r="G23" s="16">
        <f>G24</f>
        <v>466.4</v>
      </c>
      <c r="H23" s="16">
        <f>H24</f>
        <v>466.3</v>
      </c>
      <c r="I23" s="16"/>
    </row>
    <row r="24" spans="1:9" ht="25.5">
      <c r="A24" s="8" t="s">
        <v>96</v>
      </c>
      <c r="B24" s="4"/>
      <c r="C24" s="9" t="s">
        <v>15</v>
      </c>
      <c r="D24" s="9" t="s">
        <v>35</v>
      </c>
      <c r="E24" s="9" t="s">
        <v>17</v>
      </c>
      <c r="F24" s="9" t="s">
        <v>97</v>
      </c>
      <c r="G24" s="16">
        <v>466.4</v>
      </c>
      <c r="H24" s="16">
        <v>466.3</v>
      </c>
      <c r="I24" s="16"/>
    </row>
    <row r="25" spans="1:9" ht="63.75">
      <c r="A25" s="15" t="s">
        <v>13</v>
      </c>
      <c r="B25" s="4"/>
      <c r="C25" s="9" t="s">
        <v>15</v>
      </c>
      <c r="D25" s="9" t="s">
        <v>16</v>
      </c>
      <c r="E25" s="9"/>
      <c r="F25" s="9"/>
      <c r="G25" s="16">
        <f>G26</f>
        <v>308.5</v>
      </c>
      <c r="H25" s="16">
        <f>H26</f>
        <v>271.7</v>
      </c>
      <c r="I25" s="16"/>
    </row>
    <row r="26" spans="1:9" ht="25.5">
      <c r="A26" s="8" t="s">
        <v>14</v>
      </c>
      <c r="B26" s="4"/>
      <c r="C26" s="9" t="s">
        <v>15</v>
      </c>
      <c r="D26" s="9" t="s">
        <v>16</v>
      </c>
      <c r="E26" s="9" t="s">
        <v>17</v>
      </c>
      <c r="F26" s="9"/>
      <c r="G26" s="16">
        <f>G27+G28</f>
        <v>308.5</v>
      </c>
      <c r="H26" s="16">
        <f>H27+H28</f>
        <v>271.7</v>
      </c>
      <c r="I26" s="16"/>
    </row>
    <row r="27" spans="1:9" ht="12.75">
      <c r="A27" s="8" t="s">
        <v>18</v>
      </c>
      <c r="B27" s="4"/>
      <c r="C27" s="9" t="s">
        <v>15</v>
      </c>
      <c r="D27" s="9" t="s">
        <v>16</v>
      </c>
      <c r="E27" s="9" t="s">
        <v>17</v>
      </c>
      <c r="F27" s="9" t="s">
        <v>19</v>
      </c>
      <c r="G27" s="16">
        <v>308.5</v>
      </c>
      <c r="H27" s="16">
        <v>271.7</v>
      </c>
      <c r="I27" s="16"/>
    </row>
    <row r="28" spans="1:9" ht="38.25">
      <c r="A28" s="8" t="s">
        <v>20</v>
      </c>
      <c r="B28" s="4"/>
      <c r="C28" s="9" t="s">
        <v>15</v>
      </c>
      <c r="D28" s="9" t="s">
        <v>16</v>
      </c>
      <c r="E28" s="9" t="s">
        <v>17</v>
      </c>
      <c r="F28" s="9" t="s">
        <v>21</v>
      </c>
      <c r="G28" s="16"/>
      <c r="H28" s="16"/>
      <c r="I28" s="16"/>
    </row>
    <row r="29" spans="1:9" ht="68.25" customHeight="1">
      <c r="A29" s="15" t="s">
        <v>22</v>
      </c>
      <c r="B29" s="4"/>
      <c r="C29" s="9" t="s">
        <v>15</v>
      </c>
      <c r="D29" s="9" t="s">
        <v>23</v>
      </c>
      <c r="E29" s="9"/>
      <c r="F29" s="9"/>
      <c r="G29" s="16">
        <f>G30</f>
        <v>2567.3</v>
      </c>
      <c r="H29" s="16">
        <f>H30</f>
        <v>2410.8</v>
      </c>
      <c r="I29" s="16"/>
    </row>
    <row r="30" spans="1:9" ht="25.5">
      <c r="A30" s="8" t="s">
        <v>14</v>
      </c>
      <c r="B30" s="4"/>
      <c r="C30" s="9" t="s">
        <v>15</v>
      </c>
      <c r="D30" s="9" t="s">
        <v>23</v>
      </c>
      <c r="E30" s="9" t="s">
        <v>17</v>
      </c>
      <c r="F30" s="9"/>
      <c r="G30" s="16">
        <f>G31</f>
        <v>2567.3</v>
      </c>
      <c r="H30" s="16">
        <f>H31</f>
        <v>2410.8</v>
      </c>
      <c r="I30" s="16"/>
    </row>
    <row r="31" spans="1:9" ht="12.75">
      <c r="A31" s="8" t="s">
        <v>18</v>
      </c>
      <c r="B31" s="4"/>
      <c r="C31" s="9" t="s">
        <v>15</v>
      </c>
      <c r="D31" s="9" t="s">
        <v>23</v>
      </c>
      <c r="E31" s="9" t="s">
        <v>17</v>
      </c>
      <c r="F31" s="9" t="s">
        <v>19</v>
      </c>
      <c r="G31" s="16">
        <v>2567.3</v>
      </c>
      <c r="H31" s="16">
        <v>2410.8</v>
      </c>
      <c r="I31" s="16"/>
    </row>
    <row r="32" spans="1:9" ht="38.25">
      <c r="A32" s="10" t="s">
        <v>24</v>
      </c>
      <c r="B32" s="4"/>
      <c r="C32" s="9" t="s">
        <v>16</v>
      </c>
      <c r="D32" s="9"/>
      <c r="E32" s="9"/>
      <c r="F32" s="9"/>
      <c r="G32" s="16">
        <f>G33</f>
        <v>14.3</v>
      </c>
      <c r="H32" s="16">
        <f>H33</f>
        <v>0</v>
      </c>
      <c r="I32" s="16"/>
    </row>
    <row r="33" spans="1:9" ht="25.5">
      <c r="A33" s="15" t="s">
        <v>25</v>
      </c>
      <c r="B33" s="4"/>
      <c r="C33" s="9" t="s">
        <v>16</v>
      </c>
      <c r="D33" s="9" t="s">
        <v>26</v>
      </c>
      <c r="E33" s="9"/>
      <c r="F33" s="9"/>
      <c r="G33" s="16">
        <f>G34</f>
        <v>14.3</v>
      </c>
      <c r="H33" s="16">
        <f>H34</f>
        <v>0</v>
      </c>
      <c r="I33" s="16"/>
    </row>
    <row r="34" spans="1:9" ht="63.75">
      <c r="A34" s="8" t="s">
        <v>99</v>
      </c>
      <c r="B34" s="4"/>
      <c r="C34" s="9" t="s">
        <v>16</v>
      </c>
      <c r="D34" s="9" t="s">
        <v>26</v>
      </c>
      <c r="E34" s="9" t="s">
        <v>98</v>
      </c>
      <c r="F34" s="9" t="s">
        <v>46</v>
      </c>
      <c r="G34" s="16">
        <v>14.3</v>
      </c>
      <c r="H34" s="16"/>
      <c r="I34" s="16"/>
    </row>
    <row r="35" spans="1:9" ht="12.75">
      <c r="A35" s="10" t="s">
        <v>84</v>
      </c>
      <c r="B35" s="4"/>
      <c r="C35" s="9" t="s">
        <v>23</v>
      </c>
      <c r="D35" s="9"/>
      <c r="E35" s="9"/>
      <c r="F35" s="9"/>
      <c r="G35" s="19">
        <f aca="true" t="shared" si="0" ref="G35:H37">G36</f>
        <v>1052.6</v>
      </c>
      <c r="H35" s="19">
        <f t="shared" si="0"/>
        <v>1009.2</v>
      </c>
      <c r="I35" s="16">
        <v>95.9</v>
      </c>
    </row>
    <row r="36" spans="1:9" ht="12.75">
      <c r="A36" s="15" t="s">
        <v>85</v>
      </c>
      <c r="B36" s="4"/>
      <c r="C36" s="9" t="s">
        <v>23</v>
      </c>
      <c r="D36" s="9" t="s">
        <v>41</v>
      </c>
      <c r="E36" s="9"/>
      <c r="F36" s="9"/>
      <c r="G36" s="19">
        <f t="shared" si="0"/>
        <v>1052.6</v>
      </c>
      <c r="H36" s="19">
        <f t="shared" si="0"/>
        <v>1009.2</v>
      </c>
      <c r="I36" s="16"/>
    </row>
    <row r="37" spans="1:9" ht="12.75">
      <c r="A37" s="8" t="s">
        <v>86</v>
      </c>
      <c r="B37" s="4"/>
      <c r="C37" s="9" t="s">
        <v>23</v>
      </c>
      <c r="D37" s="9" t="s">
        <v>41</v>
      </c>
      <c r="E37" s="9" t="s">
        <v>87</v>
      </c>
      <c r="F37" s="9"/>
      <c r="G37" s="19">
        <f t="shared" si="0"/>
        <v>1052.6</v>
      </c>
      <c r="H37" s="19">
        <f t="shared" si="0"/>
        <v>1009.2</v>
      </c>
      <c r="I37" s="16"/>
    </row>
    <row r="38" spans="1:9" ht="25.5">
      <c r="A38" s="8" t="s">
        <v>88</v>
      </c>
      <c r="B38" s="4"/>
      <c r="C38" s="9" t="s">
        <v>23</v>
      </c>
      <c r="D38" s="9" t="s">
        <v>41</v>
      </c>
      <c r="E38" s="9" t="s">
        <v>87</v>
      </c>
      <c r="F38" s="9" t="s">
        <v>89</v>
      </c>
      <c r="G38" s="16">
        <v>1052.6</v>
      </c>
      <c r="H38" s="16">
        <v>1009.2</v>
      </c>
      <c r="I38" s="16"/>
    </row>
    <row r="39" spans="1:9" ht="25.5">
      <c r="A39" s="10" t="s">
        <v>27</v>
      </c>
      <c r="B39" s="4"/>
      <c r="C39" s="9" t="s">
        <v>28</v>
      </c>
      <c r="D39" s="9"/>
      <c r="E39" s="9"/>
      <c r="F39" s="9"/>
      <c r="G39" s="16">
        <f aca="true" t="shared" si="1" ref="G39:H41">G40</f>
        <v>3477.2</v>
      </c>
      <c r="H39" s="16">
        <f t="shared" si="1"/>
        <v>2641.5</v>
      </c>
      <c r="I39" s="16">
        <v>76</v>
      </c>
    </row>
    <row r="40" spans="1:9" ht="12.75">
      <c r="A40" s="15" t="s">
        <v>34</v>
      </c>
      <c r="B40" s="4"/>
      <c r="C40" s="9" t="s">
        <v>28</v>
      </c>
      <c r="D40" s="9" t="s">
        <v>35</v>
      </c>
      <c r="E40" s="9"/>
      <c r="F40" s="9"/>
      <c r="G40" s="16">
        <f t="shared" si="1"/>
        <v>3477.2</v>
      </c>
      <c r="H40" s="16">
        <f t="shared" si="1"/>
        <v>2641.5</v>
      </c>
      <c r="I40" s="16"/>
    </row>
    <row r="41" spans="1:9" ht="25.5">
      <c r="A41" s="8" t="s">
        <v>36</v>
      </c>
      <c r="B41" s="2"/>
      <c r="C41" s="9" t="s">
        <v>28</v>
      </c>
      <c r="D41" s="9" t="s">
        <v>35</v>
      </c>
      <c r="E41" s="9" t="s">
        <v>37</v>
      </c>
      <c r="F41" s="9"/>
      <c r="G41" s="16">
        <f t="shared" si="1"/>
        <v>3477.2</v>
      </c>
      <c r="H41" s="16">
        <f t="shared" si="1"/>
        <v>2641.5</v>
      </c>
      <c r="I41" s="16"/>
    </row>
    <row r="42" spans="1:9" ht="25.5">
      <c r="A42" s="8" t="s">
        <v>38</v>
      </c>
      <c r="B42" s="2"/>
      <c r="C42" s="9" t="s">
        <v>28</v>
      </c>
      <c r="D42" s="9" t="s">
        <v>35</v>
      </c>
      <c r="E42" s="9" t="s">
        <v>37</v>
      </c>
      <c r="F42" s="9" t="s">
        <v>39</v>
      </c>
      <c r="G42" s="16">
        <v>3477.2</v>
      </c>
      <c r="H42" s="16">
        <v>2641.5</v>
      </c>
      <c r="I42" s="16"/>
    </row>
    <row r="43" spans="1:9" ht="38.25">
      <c r="A43" s="10" t="s">
        <v>40</v>
      </c>
      <c r="B43" s="2"/>
      <c r="C43" s="9" t="s">
        <v>41</v>
      </c>
      <c r="D43" s="9"/>
      <c r="E43" s="9"/>
      <c r="F43" s="9"/>
      <c r="G43" s="16">
        <f>G44+G47</f>
        <v>2929.8</v>
      </c>
      <c r="H43" s="16">
        <f>H44+H47</f>
        <v>2624.5</v>
      </c>
      <c r="I43" s="16">
        <v>89.6</v>
      </c>
    </row>
    <row r="44" spans="1:9" ht="12.75">
      <c r="A44" s="15" t="s">
        <v>42</v>
      </c>
      <c r="B44" s="2"/>
      <c r="C44" s="9" t="s">
        <v>41</v>
      </c>
      <c r="D44" s="9" t="s">
        <v>15</v>
      </c>
      <c r="E44" s="9"/>
      <c r="F44" s="9"/>
      <c r="G44" s="16">
        <f>G45</f>
        <v>2899.8</v>
      </c>
      <c r="H44" s="16">
        <f>H45</f>
        <v>2596.1</v>
      </c>
      <c r="I44" s="16"/>
    </row>
    <row r="45" spans="1:9" ht="38.25">
      <c r="A45" s="8" t="s">
        <v>43</v>
      </c>
      <c r="B45" s="2"/>
      <c r="C45" s="9" t="s">
        <v>41</v>
      </c>
      <c r="D45" s="9" t="s">
        <v>15</v>
      </c>
      <c r="E45" s="9" t="s">
        <v>44</v>
      </c>
      <c r="F45" s="9"/>
      <c r="G45" s="16">
        <f>G46</f>
        <v>2899.8</v>
      </c>
      <c r="H45" s="16">
        <f>H46</f>
        <v>2596.1</v>
      </c>
      <c r="I45" s="16"/>
    </row>
    <row r="46" spans="1:9" ht="25.5">
      <c r="A46" s="8" t="s">
        <v>45</v>
      </c>
      <c r="B46" s="2"/>
      <c r="C46" s="9" t="s">
        <v>41</v>
      </c>
      <c r="D46" s="9" t="s">
        <v>15</v>
      </c>
      <c r="E46" s="9" t="s">
        <v>44</v>
      </c>
      <c r="F46" s="9" t="s">
        <v>46</v>
      </c>
      <c r="G46" s="16">
        <v>2899.8</v>
      </c>
      <c r="H46" s="16">
        <v>2596.1</v>
      </c>
      <c r="I46" s="16"/>
    </row>
    <row r="47" spans="1:9" ht="38.25">
      <c r="A47" s="15" t="s">
        <v>53</v>
      </c>
      <c r="B47" s="2"/>
      <c r="C47" s="9" t="s">
        <v>41</v>
      </c>
      <c r="D47" s="9" t="s">
        <v>15</v>
      </c>
      <c r="E47" s="9" t="s">
        <v>54</v>
      </c>
      <c r="F47" s="9"/>
      <c r="G47" s="16">
        <f>G48</f>
        <v>30</v>
      </c>
      <c r="H47" s="16">
        <f>H48</f>
        <v>28.4</v>
      </c>
      <c r="I47" s="16"/>
    </row>
    <row r="48" spans="1:9" ht="38.25">
      <c r="A48" s="8" t="s">
        <v>55</v>
      </c>
      <c r="B48" s="2"/>
      <c r="C48" s="9" t="s">
        <v>41</v>
      </c>
      <c r="D48" s="9" t="s">
        <v>15</v>
      </c>
      <c r="E48" s="9" t="s">
        <v>54</v>
      </c>
      <c r="F48" s="9" t="s">
        <v>56</v>
      </c>
      <c r="G48" s="16">
        <v>30</v>
      </c>
      <c r="H48" s="16">
        <v>28.4</v>
      </c>
      <c r="I48" s="16"/>
    </row>
    <row r="49" spans="1:9" ht="15.75">
      <c r="A49" s="5" t="s">
        <v>64</v>
      </c>
      <c r="B49" s="2"/>
      <c r="C49" s="2"/>
      <c r="D49" s="2"/>
      <c r="E49" s="2"/>
      <c r="F49" s="2"/>
      <c r="G49" s="17">
        <f>G21+G32+G39+G43+G35</f>
        <v>10816.1</v>
      </c>
      <c r="H49" s="17">
        <f>H21+H32+H39+H43+H35</f>
        <v>9424</v>
      </c>
      <c r="I49" s="17">
        <v>87.1</v>
      </c>
    </row>
    <row r="52" spans="1:7" ht="12.75">
      <c r="A52" s="21"/>
      <c r="B52" s="21"/>
      <c r="C52" s="21"/>
      <c r="D52" s="21"/>
      <c r="E52" s="21"/>
      <c r="F52" s="21"/>
      <c r="G52" s="21"/>
    </row>
  </sheetData>
  <mergeCells count="8">
    <mergeCell ref="E2:G2"/>
    <mergeCell ref="E3:G3"/>
    <mergeCell ref="E4:G4"/>
    <mergeCell ref="E5:G5"/>
    <mergeCell ref="A52:G52"/>
    <mergeCell ref="B15:F15"/>
    <mergeCell ref="F14:G14"/>
    <mergeCell ref="A12:G12"/>
  </mergeCells>
  <printOptions/>
  <pageMargins left="0.3937007874015748" right="0.3937007874015748" top="0.5905511811023623" bottom="0.5905511811023623" header="0.5118110236220472" footer="0.5118110236220472"/>
  <pageSetup firstPageNumber="130" useFirstPageNumber="1" horizontalDpi="600" verticalDpi="600" orientation="portrait" paperSize="9" scale="83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56"/>
  <sheetViews>
    <sheetView view="pageBreakPreview" zoomScale="60" workbookViewId="0" topLeftCell="A1">
      <selection activeCell="I10" sqref="I10"/>
    </sheetView>
  </sheetViews>
  <sheetFormatPr defaultColWidth="9.00390625" defaultRowHeight="12.75"/>
  <cols>
    <col min="1" max="1" width="32.25390625" style="0" customWidth="1"/>
    <col min="3" max="3" width="10.125" style="0" bestFit="1" customWidth="1"/>
    <col min="7" max="7" width="11.625" style="0" customWidth="1"/>
    <col min="8" max="8" width="10.875" style="0" customWidth="1"/>
    <col min="9" max="9" width="14.125" style="0" customWidth="1"/>
  </cols>
  <sheetData>
    <row r="2" spans="5:7" ht="12.75">
      <c r="E2" s="27" t="s">
        <v>129</v>
      </c>
      <c r="F2" s="27"/>
      <c r="G2" s="27"/>
    </row>
    <row r="3" spans="5:7" ht="12.75">
      <c r="E3" s="27" t="s">
        <v>90</v>
      </c>
      <c r="F3" s="27"/>
      <c r="G3" s="27"/>
    </row>
    <row r="4" spans="5:7" ht="12.75">
      <c r="E4" s="20" t="s">
        <v>91</v>
      </c>
      <c r="F4" s="20"/>
      <c r="G4" s="20"/>
    </row>
    <row r="5" spans="5:7" ht="12.75">
      <c r="E5" s="27" t="s">
        <v>92</v>
      </c>
      <c r="F5" s="27"/>
      <c r="G5" s="27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6" t="s">
        <v>71</v>
      </c>
      <c r="B12" s="26"/>
      <c r="C12" s="26"/>
      <c r="D12" s="26"/>
      <c r="E12" s="26"/>
      <c r="F12" s="26"/>
      <c r="G12" s="26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25" t="s">
        <v>12</v>
      </c>
      <c r="G14" s="25"/>
      <c r="H14" s="1"/>
      <c r="I14" s="1"/>
      <c r="J14" s="1"/>
      <c r="K14" s="1"/>
    </row>
    <row r="15" spans="1:9" ht="18.75" customHeight="1">
      <c r="A15" s="3" t="s">
        <v>0</v>
      </c>
      <c r="B15" s="22"/>
      <c r="C15" s="23"/>
      <c r="D15" s="23"/>
      <c r="E15" s="23"/>
      <c r="F15" s="24"/>
      <c r="G15" s="3" t="s">
        <v>102</v>
      </c>
      <c r="H15" s="3" t="s">
        <v>103</v>
      </c>
      <c r="I15" s="14" t="s">
        <v>136</v>
      </c>
    </row>
    <row r="16" spans="1:9" ht="15.75">
      <c r="A16" s="5" t="s">
        <v>1</v>
      </c>
      <c r="B16" s="4"/>
      <c r="C16" s="4"/>
      <c r="D16" s="4"/>
      <c r="E16" s="4"/>
      <c r="F16" s="4"/>
      <c r="G16" s="16"/>
      <c r="H16" s="2"/>
      <c r="I16" s="2"/>
    </row>
    <row r="17" spans="1:9" ht="12.75">
      <c r="A17" s="3" t="s">
        <v>2</v>
      </c>
      <c r="B17" s="2"/>
      <c r="C17" s="2"/>
      <c r="D17" s="2"/>
      <c r="E17" s="2"/>
      <c r="F17" s="2"/>
      <c r="G17" s="16">
        <v>21267.7</v>
      </c>
      <c r="H17" s="16">
        <v>19320.1</v>
      </c>
      <c r="I17" s="2"/>
    </row>
    <row r="18" spans="1:9" ht="40.5" customHeight="1">
      <c r="A18" s="6" t="s">
        <v>3</v>
      </c>
      <c r="B18" s="2"/>
      <c r="C18" s="2"/>
      <c r="D18" s="2"/>
      <c r="E18" s="2"/>
      <c r="F18" s="2"/>
      <c r="G18" s="16">
        <v>661.7</v>
      </c>
      <c r="H18" s="16">
        <v>272.1</v>
      </c>
      <c r="I18" s="2"/>
    </row>
    <row r="19" spans="1:9" ht="12.75">
      <c r="A19" s="3" t="s">
        <v>4</v>
      </c>
      <c r="B19" s="2"/>
      <c r="C19" s="2"/>
      <c r="D19" s="2"/>
      <c r="E19" s="2"/>
      <c r="F19" s="2"/>
      <c r="G19" s="17">
        <f>G17+G18</f>
        <v>21929.4</v>
      </c>
      <c r="H19" s="17">
        <f>H17+H18</f>
        <v>19592.199999999997</v>
      </c>
      <c r="I19" s="3">
        <v>89.3</v>
      </c>
    </row>
    <row r="20" spans="1:9" ht="15.75">
      <c r="A20" s="5" t="s">
        <v>5</v>
      </c>
      <c r="B20" s="3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18"/>
      <c r="H20" s="16"/>
      <c r="I20" s="2"/>
    </row>
    <row r="21" spans="1:9" ht="12.75">
      <c r="A21" s="7" t="s">
        <v>11</v>
      </c>
      <c r="B21" s="4"/>
      <c r="C21" s="9" t="s">
        <v>15</v>
      </c>
      <c r="D21" s="9"/>
      <c r="E21" s="9"/>
      <c r="F21" s="9"/>
      <c r="G21" s="16">
        <f>G25+G29+G22</f>
        <v>5681.700000000001</v>
      </c>
      <c r="H21" s="16">
        <f>H25+H29+H22</f>
        <v>5255.700000000001</v>
      </c>
      <c r="I21" s="4">
        <v>92.5</v>
      </c>
    </row>
    <row r="22" spans="1:9" ht="51">
      <c r="A22" s="15" t="s">
        <v>95</v>
      </c>
      <c r="B22" s="4"/>
      <c r="C22" s="9" t="s">
        <v>15</v>
      </c>
      <c r="D22" s="9" t="s">
        <v>35</v>
      </c>
      <c r="E22" s="9"/>
      <c r="F22" s="9"/>
      <c r="G22" s="16">
        <f>G23</f>
        <v>648.8</v>
      </c>
      <c r="H22" s="16">
        <f>H23</f>
        <v>641.6</v>
      </c>
      <c r="I22" s="2"/>
    </row>
    <row r="23" spans="1:9" ht="25.5">
      <c r="A23" s="8" t="s">
        <v>14</v>
      </c>
      <c r="B23" s="4"/>
      <c r="C23" s="9" t="s">
        <v>15</v>
      </c>
      <c r="D23" s="9" t="s">
        <v>35</v>
      </c>
      <c r="E23" s="9" t="s">
        <v>17</v>
      </c>
      <c r="F23" s="9"/>
      <c r="G23" s="16">
        <f>G24</f>
        <v>648.8</v>
      </c>
      <c r="H23" s="16">
        <f>H24</f>
        <v>641.6</v>
      </c>
      <c r="I23" s="2"/>
    </row>
    <row r="24" spans="1:9" ht="15" customHeight="1">
      <c r="A24" s="8" t="s">
        <v>96</v>
      </c>
      <c r="B24" s="4"/>
      <c r="C24" s="9" t="s">
        <v>15</v>
      </c>
      <c r="D24" s="9" t="s">
        <v>35</v>
      </c>
      <c r="E24" s="9" t="s">
        <v>17</v>
      </c>
      <c r="F24" s="9" t="s">
        <v>97</v>
      </c>
      <c r="G24" s="16">
        <v>648.8</v>
      </c>
      <c r="H24" s="16">
        <v>641.6</v>
      </c>
      <c r="I24" s="2"/>
    </row>
    <row r="25" spans="1:9" ht="63.75">
      <c r="A25" s="15" t="s">
        <v>13</v>
      </c>
      <c r="B25" s="4"/>
      <c r="C25" s="9" t="s">
        <v>15</v>
      </c>
      <c r="D25" s="9" t="s">
        <v>16</v>
      </c>
      <c r="E25" s="9"/>
      <c r="F25" s="9"/>
      <c r="G25" s="16">
        <f>G26</f>
        <v>721.3</v>
      </c>
      <c r="H25" s="16">
        <f>H26</f>
        <v>686.9000000000001</v>
      </c>
      <c r="I25" s="2"/>
    </row>
    <row r="26" spans="1:9" ht="25.5">
      <c r="A26" s="8" t="s">
        <v>14</v>
      </c>
      <c r="B26" s="4"/>
      <c r="C26" s="9" t="s">
        <v>15</v>
      </c>
      <c r="D26" s="9" t="s">
        <v>16</v>
      </c>
      <c r="E26" s="9" t="s">
        <v>17</v>
      </c>
      <c r="F26" s="9"/>
      <c r="G26" s="16">
        <f>G27+G28</f>
        <v>721.3</v>
      </c>
      <c r="H26" s="16">
        <f>H27+H28</f>
        <v>686.9000000000001</v>
      </c>
      <c r="I26" s="2"/>
    </row>
    <row r="27" spans="1:9" ht="12.75">
      <c r="A27" s="8" t="s">
        <v>18</v>
      </c>
      <c r="B27" s="4"/>
      <c r="C27" s="9" t="s">
        <v>15</v>
      </c>
      <c r="D27" s="9" t="s">
        <v>16</v>
      </c>
      <c r="E27" s="9" t="s">
        <v>17</v>
      </c>
      <c r="F27" s="9" t="s">
        <v>19</v>
      </c>
      <c r="G27" s="16">
        <v>185.2</v>
      </c>
      <c r="H27" s="16">
        <v>154.2</v>
      </c>
      <c r="I27" s="2"/>
    </row>
    <row r="28" spans="1:9" ht="38.25">
      <c r="A28" s="8" t="s">
        <v>20</v>
      </c>
      <c r="B28" s="4"/>
      <c r="C28" s="9" t="s">
        <v>15</v>
      </c>
      <c r="D28" s="9" t="s">
        <v>16</v>
      </c>
      <c r="E28" s="9" t="s">
        <v>17</v>
      </c>
      <c r="F28" s="9" t="s">
        <v>21</v>
      </c>
      <c r="G28" s="16">
        <v>536.1</v>
      </c>
      <c r="H28" s="16">
        <v>532.7</v>
      </c>
      <c r="I28" s="2"/>
    </row>
    <row r="29" spans="1:9" ht="68.25" customHeight="1">
      <c r="A29" s="15" t="s">
        <v>22</v>
      </c>
      <c r="B29" s="4"/>
      <c r="C29" s="9" t="s">
        <v>15</v>
      </c>
      <c r="D29" s="9" t="s">
        <v>23</v>
      </c>
      <c r="E29" s="9"/>
      <c r="F29" s="9"/>
      <c r="G29" s="16">
        <f>G30</f>
        <v>4311.6</v>
      </c>
      <c r="H29" s="16">
        <f>H30</f>
        <v>3927.2</v>
      </c>
      <c r="I29" s="2"/>
    </row>
    <row r="30" spans="1:9" ht="25.5">
      <c r="A30" s="8" t="s">
        <v>14</v>
      </c>
      <c r="B30" s="4"/>
      <c r="C30" s="9" t="s">
        <v>15</v>
      </c>
      <c r="D30" s="9" t="s">
        <v>23</v>
      </c>
      <c r="E30" s="9" t="s">
        <v>17</v>
      </c>
      <c r="F30" s="9"/>
      <c r="G30" s="16">
        <f>G31</f>
        <v>4311.6</v>
      </c>
      <c r="H30" s="16">
        <f>H31</f>
        <v>3927.2</v>
      </c>
      <c r="I30" s="2"/>
    </row>
    <row r="31" spans="1:9" ht="12.75">
      <c r="A31" s="8" t="s">
        <v>18</v>
      </c>
      <c r="B31" s="4"/>
      <c r="C31" s="9" t="s">
        <v>15</v>
      </c>
      <c r="D31" s="9" t="s">
        <v>23</v>
      </c>
      <c r="E31" s="9" t="s">
        <v>17</v>
      </c>
      <c r="F31" s="9" t="s">
        <v>19</v>
      </c>
      <c r="G31" s="16">
        <v>4311.6</v>
      </c>
      <c r="H31" s="16">
        <v>3927.2</v>
      </c>
      <c r="I31" s="2"/>
    </row>
    <row r="32" spans="1:9" ht="38.25">
      <c r="A32" s="10" t="s">
        <v>24</v>
      </c>
      <c r="B32" s="4"/>
      <c r="C32" s="9" t="s">
        <v>16</v>
      </c>
      <c r="D32" s="9"/>
      <c r="E32" s="9"/>
      <c r="F32" s="9"/>
      <c r="G32" s="16">
        <f>G33</f>
        <v>25</v>
      </c>
      <c r="H32" s="16">
        <f>H33</f>
        <v>25</v>
      </c>
      <c r="I32" s="11">
        <v>100</v>
      </c>
    </row>
    <row r="33" spans="1:9" ht="25.5">
      <c r="A33" s="15" t="s">
        <v>25</v>
      </c>
      <c r="B33" s="4"/>
      <c r="C33" s="9" t="s">
        <v>16</v>
      </c>
      <c r="D33" s="9" t="s">
        <v>26</v>
      </c>
      <c r="E33" s="9"/>
      <c r="F33" s="9"/>
      <c r="G33" s="16">
        <f>G34</f>
        <v>25</v>
      </c>
      <c r="H33" s="16">
        <f>H34</f>
        <v>25</v>
      </c>
      <c r="I33" s="2"/>
    </row>
    <row r="34" spans="1:9" ht="63.75">
      <c r="A34" s="8" t="s">
        <v>99</v>
      </c>
      <c r="B34" s="4"/>
      <c r="C34" s="9" t="s">
        <v>16</v>
      </c>
      <c r="D34" s="9" t="s">
        <v>26</v>
      </c>
      <c r="E34" s="9" t="s">
        <v>98</v>
      </c>
      <c r="F34" s="9" t="s">
        <v>46</v>
      </c>
      <c r="G34" s="16">
        <v>25</v>
      </c>
      <c r="H34" s="16">
        <v>25</v>
      </c>
      <c r="I34" s="2"/>
    </row>
    <row r="35" spans="1:9" ht="12.75">
      <c r="A35" s="10" t="s">
        <v>84</v>
      </c>
      <c r="B35" s="4"/>
      <c r="C35" s="9" t="s">
        <v>23</v>
      </c>
      <c r="D35" s="9"/>
      <c r="E35" s="9"/>
      <c r="F35" s="9"/>
      <c r="G35" s="16">
        <f aca="true" t="shared" si="0" ref="G35:H37">G36</f>
        <v>1967.9</v>
      </c>
      <c r="H35" s="16">
        <f t="shared" si="0"/>
        <v>1967.9</v>
      </c>
      <c r="I35" s="11">
        <v>100</v>
      </c>
    </row>
    <row r="36" spans="1:9" ht="12.75">
      <c r="A36" s="15" t="s">
        <v>85</v>
      </c>
      <c r="B36" s="4"/>
      <c r="C36" s="9" t="s">
        <v>23</v>
      </c>
      <c r="D36" s="9" t="s">
        <v>41</v>
      </c>
      <c r="E36" s="9"/>
      <c r="F36" s="9"/>
      <c r="G36" s="16">
        <f t="shared" si="0"/>
        <v>1967.9</v>
      </c>
      <c r="H36" s="16">
        <f t="shared" si="0"/>
        <v>1967.9</v>
      </c>
      <c r="I36" s="2"/>
    </row>
    <row r="37" spans="1:9" ht="12.75">
      <c r="A37" s="8" t="s">
        <v>86</v>
      </c>
      <c r="B37" s="4"/>
      <c r="C37" s="9" t="s">
        <v>23</v>
      </c>
      <c r="D37" s="9" t="s">
        <v>41</v>
      </c>
      <c r="E37" s="9" t="s">
        <v>87</v>
      </c>
      <c r="F37" s="9"/>
      <c r="G37" s="16">
        <f t="shared" si="0"/>
        <v>1967.9</v>
      </c>
      <c r="H37" s="16">
        <f t="shared" si="0"/>
        <v>1967.9</v>
      </c>
      <c r="I37" s="2"/>
    </row>
    <row r="38" spans="1:9" ht="25.5">
      <c r="A38" s="8" t="s">
        <v>88</v>
      </c>
      <c r="B38" s="4"/>
      <c r="C38" s="9" t="s">
        <v>23</v>
      </c>
      <c r="D38" s="9" t="s">
        <v>41</v>
      </c>
      <c r="E38" s="9" t="s">
        <v>87</v>
      </c>
      <c r="F38" s="9" t="s">
        <v>89</v>
      </c>
      <c r="G38" s="16">
        <v>1967.9</v>
      </c>
      <c r="H38" s="16">
        <v>1967.9</v>
      </c>
      <c r="I38" s="2"/>
    </row>
    <row r="39" spans="1:9" ht="25.5">
      <c r="A39" s="10" t="s">
        <v>27</v>
      </c>
      <c r="B39" s="4"/>
      <c r="C39" s="9" t="s">
        <v>28</v>
      </c>
      <c r="D39" s="9"/>
      <c r="E39" s="9"/>
      <c r="F39" s="9"/>
      <c r="G39" s="16">
        <f aca="true" t="shared" si="1" ref="G39:H41">G40</f>
        <v>2804</v>
      </c>
      <c r="H39" s="16">
        <f t="shared" si="1"/>
        <v>2088.7</v>
      </c>
      <c r="I39" s="4">
        <v>74.5</v>
      </c>
    </row>
    <row r="40" spans="1:9" ht="12.75">
      <c r="A40" s="15" t="s">
        <v>34</v>
      </c>
      <c r="B40" s="4"/>
      <c r="C40" s="9" t="s">
        <v>28</v>
      </c>
      <c r="D40" s="9" t="s">
        <v>35</v>
      </c>
      <c r="E40" s="9"/>
      <c r="F40" s="9"/>
      <c r="G40" s="16">
        <f t="shared" si="1"/>
        <v>2804</v>
      </c>
      <c r="H40" s="16">
        <f t="shared" si="1"/>
        <v>2088.7</v>
      </c>
      <c r="I40" s="2"/>
    </row>
    <row r="41" spans="1:9" ht="25.5">
      <c r="A41" s="8" t="s">
        <v>36</v>
      </c>
      <c r="B41" s="2"/>
      <c r="C41" s="9" t="s">
        <v>28</v>
      </c>
      <c r="D41" s="9" t="s">
        <v>35</v>
      </c>
      <c r="E41" s="9" t="s">
        <v>37</v>
      </c>
      <c r="F41" s="9"/>
      <c r="G41" s="16">
        <f t="shared" si="1"/>
        <v>2804</v>
      </c>
      <c r="H41" s="16">
        <f t="shared" si="1"/>
        <v>2088.7</v>
      </c>
      <c r="I41" s="2"/>
    </row>
    <row r="42" spans="1:9" ht="25.5">
      <c r="A42" s="8" t="s">
        <v>38</v>
      </c>
      <c r="B42" s="2"/>
      <c r="C42" s="9" t="s">
        <v>28</v>
      </c>
      <c r="D42" s="9" t="s">
        <v>35</v>
      </c>
      <c r="E42" s="9" t="s">
        <v>37</v>
      </c>
      <c r="F42" s="9" t="s">
        <v>39</v>
      </c>
      <c r="G42" s="16">
        <v>2804</v>
      </c>
      <c r="H42" s="16">
        <v>2088.7</v>
      </c>
      <c r="I42" s="2"/>
    </row>
    <row r="43" spans="1:9" ht="12.75">
      <c r="A43" s="10" t="s">
        <v>79</v>
      </c>
      <c r="B43" s="2"/>
      <c r="C43" s="9" t="s">
        <v>81</v>
      </c>
      <c r="D43" s="9"/>
      <c r="E43" s="9"/>
      <c r="F43" s="9"/>
      <c r="G43" s="16">
        <f aca="true" t="shared" si="2" ref="G43:H45">G44</f>
        <v>5.6</v>
      </c>
      <c r="H43" s="16">
        <f t="shared" si="2"/>
        <v>5.6</v>
      </c>
      <c r="I43" s="11">
        <v>100</v>
      </c>
    </row>
    <row r="44" spans="1:9" ht="25.5">
      <c r="A44" s="15" t="s">
        <v>100</v>
      </c>
      <c r="B44" s="2"/>
      <c r="C44" s="9" t="s">
        <v>81</v>
      </c>
      <c r="D44" s="9" t="s">
        <v>81</v>
      </c>
      <c r="E44" s="9"/>
      <c r="F44" s="9"/>
      <c r="G44" s="16">
        <f t="shared" si="2"/>
        <v>5.6</v>
      </c>
      <c r="H44" s="16">
        <f t="shared" si="2"/>
        <v>5.6</v>
      </c>
      <c r="I44" s="2"/>
    </row>
    <row r="45" spans="1:9" ht="25.5">
      <c r="A45" s="8" t="s">
        <v>122</v>
      </c>
      <c r="B45" s="2"/>
      <c r="C45" s="9" t="s">
        <v>81</v>
      </c>
      <c r="D45" s="9" t="s">
        <v>81</v>
      </c>
      <c r="E45" s="9" t="s">
        <v>124</v>
      </c>
      <c r="F45" s="9"/>
      <c r="G45" s="16">
        <f t="shared" si="2"/>
        <v>5.6</v>
      </c>
      <c r="H45" s="16">
        <f t="shared" si="2"/>
        <v>5.6</v>
      </c>
      <c r="I45" s="2"/>
    </row>
    <row r="46" spans="1:9" ht="12.75">
      <c r="A46" s="8" t="s">
        <v>123</v>
      </c>
      <c r="B46" s="2"/>
      <c r="C46" s="9" t="s">
        <v>81</v>
      </c>
      <c r="D46" s="9" t="s">
        <v>81</v>
      </c>
      <c r="E46" s="9" t="s">
        <v>124</v>
      </c>
      <c r="F46" s="9" t="s">
        <v>125</v>
      </c>
      <c r="G46" s="16">
        <v>5.6</v>
      </c>
      <c r="H46" s="16">
        <v>5.6</v>
      </c>
      <c r="I46" s="2"/>
    </row>
    <row r="47" spans="1:9" ht="38.25">
      <c r="A47" s="10" t="s">
        <v>40</v>
      </c>
      <c r="B47" s="2"/>
      <c r="C47" s="9" t="s">
        <v>41</v>
      </c>
      <c r="D47" s="9"/>
      <c r="E47" s="9"/>
      <c r="F47" s="9"/>
      <c r="G47" s="16">
        <f>G48+G51</f>
        <v>11445.2</v>
      </c>
      <c r="H47" s="16">
        <f>H48+H51</f>
        <v>10249.300000000001</v>
      </c>
      <c r="I47" s="4">
        <v>89.6</v>
      </c>
    </row>
    <row r="48" spans="1:9" ht="12.75">
      <c r="A48" s="15" t="s">
        <v>42</v>
      </c>
      <c r="B48" s="2"/>
      <c r="C48" s="9" t="s">
        <v>41</v>
      </c>
      <c r="D48" s="9" t="s">
        <v>15</v>
      </c>
      <c r="E48" s="9"/>
      <c r="F48" s="9"/>
      <c r="G48" s="16">
        <f>G49</f>
        <v>11296.5</v>
      </c>
      <c r="H48" s="16">
        <f>H49</f>
        <v>10100.6</v>
      </c>
      <c r="I48" s="2"/>
    </row>
    <row r="49" spans="1:9" ht="38.25">
      <c r="A49" s="8" t="s">
        <v>43</v>
      </c>
      <c r="B49" s="2"/>
      <c r="C49" s="9" t="s">
        <v>41</v>
      </c>
      <c r="D49" s="9" t="s">
        <v>15</v>
      </c>
      <c r="E49" s="9" t="s">
        <v>44</v>
      </c>
      <c r="F49" s="9"/>
      <c r="G49" s="16">
        <f>G50</f>
        <v>11296.5</v>
      </c>
      <c r="H49" s="16">
        <f>H50</f>
        <v>10100.6</v>
      </c>
      <c r="I49" s="2"/>
    </row>
    <row r="50" spans="1:9" ht="25.5">
      <c r="A50" s="8" t="s">
        <v>45</v>
      </c>
      <c r="B50" s="2"/>
      <c r="C50" s="9" t="s">
        <v>41</v>
      </c>
      <c r="D50" s="9" t="s">
        <v>15</v>
      </c>
      <c r="E50" s="9" t="s">
        <v>44</v>
      </c>
      <c r="F50" s="9" t="s">
        <v>46</v>
      </c>
      <c r="G50" s="16">
        <v>11296.5</v>
      </c>
      <c r="H50" s="16">
        <v>10100.6</v>
      </c>
      <c r="I50" s="2"/>
    </row>
    <row r="51" spans="1:9" ht="38.25">
      <c r="A51" s="8" t="s">
        <v>53</v>
      </c>
      <c r="B51" s="2"/>
      <c r="C51" s="9" t="s">
        <v>41</v>
      </c>
      <c r="D51" s="9" t="s">
        <v>15</v>
      </c>
      <c r="E51" s="9" t="s">
        <v>54</v>
      </c>
      <c r="F51" s="9"/>
      <c r="G51" s="16">
        <f>G52</f>
        <v>148.7</v>
      </c>
      <c r="H51" s="16">
        <f>H52</f>
        <v>148.7</v>
      </c>
      <c r="I51" s="2"/>
    </row>
    <row r="52" spans="1:9" ht="38.25">
      <c r="A52" s="8" t="s">
        <v>55</v>
      </c>
      <c r="B52" s="2"/>
      <c r="C52" s="9" t="s">
        <v>41</v>
      </c>
      <c r="D52" s="9" t="s">
        <v>15</v>
      </c>
      <c r="E52" s="9" t="s">
        <v>54</v>
      </c>
      <c r="F52" s="9" t="s">
        <v>56</v>
      </c>
      <c r="G52" s="16">
        <v>148.7</v>
      </c>
      <c r="H52" s="16">
        <v>148.7</v>
      </c>
      <c r="I52" s="2"/>
    </row>
    <row r="53" spans="1:9" ht="15.75">
      <c r="A53" s="5" t="s">
        <v>64</v>
      </c>
      <c r="B53" s="2"/>
      <c r="C53" s="2"/>
      <c r="D53" s="2"/>
      <c r="E53" s="2"/>
      <c r="F53" s="2"/>
      <c r="G53" s="17">
        <f>G21+G32+G39+G47+G35+G43</f>
        <v>21929.4</v>
      </c>
      <c r="H53" s="17">
        <f>H21+H32+H39+H47+H35+H43</f>
        <v>19592.2</v>
      </c>
      <c r="I53" s="3">
        <v>89.3</v>
      </c>
    </row>
    <row r="56" spans="1:7" ht="12.75">
      <c r="A56" s="21"/>
      <c r="B56" s="21"/>
      <c r="C56" s="21"/>
      <c r="D56" s="21"/>
      <c r="E56" s="21"/>
      <c r="F56" s="21"/>
      <c r="G56" s="21"/>
    </row>
  </sheetData>
  <mergeCells count="7">
    <mergeCell ref="E2:G2"/>
    <mergeCell ref="E3:G3"/>
    <mergeCell ref="E5:G5"/>
    <mergeCell ref="A56:G56"/>
    <mergeCell ref="B15:F15"/>
    <mergeCell ref="F14:G14"/>
    <mergeCell ref="A12:G12"/>
  </mergeCells>
  <printOptions/>
  <pageMargins left="0.78" right="0.3937007874015748" top="0.5905511811023623" bottom="0.7" header="0.5118110236220472" footer="0.5118110236220472"/>
  <pageSetup firstPageNumber="128" useFirstPageNumber="1" horizontalDpi="600" verticalDpi="600" orientation="portrait" paperSize="9" scale="7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71"/>
  <sheetViews>
    <sheetView view="pageBreakPreview" zoomScale="60" workbookViewId="0" topLeftCell="A1">
      <selection activeCell="I10" sqref="I10"/>
    </sheetView>
  </sheetViews>
  <sheetFormatPr defaultColWidth="9.00390625" defaultRowHeight="12.75"/>
  <cols>
    <col min="1" max="1" width="32.25390625" style="0" customWidth="1"/>
    <col min="3" max="3" width="10.125" style="0" bestFit="1" customWidth="1"/>
    <col min="7" max="7" width="10.875" style="0" customWidth="1"/>
    <col min="8" max="8" width="11.125" style="0" customWidth="1"/>
    <col min="9" max="9" width="14.375" style="0" customWidth="1"/>
  </cols>
  <sheetData>
    <row r="2" ht="12.75">
      <c r="E2" t="s">
        <v>135</v>
      </c>
    </row>
    <row r="3" ht="12.75">
      <c r="E3" t="s">
        <v>90</v>
      </c>
    </row>
    <row r="4" ht="12.75">
      <c r="E4" t="s">
        <v>91</v>
      </c>
    </row>
    <row r="5" ht="12.75">
      <c r="E5" t="s">
        <v>92</v>
      </c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6" t="s">
        <v>68</v>
      </c>
      <c r="B12" s="26"/>
      <c r="C12" s="26"/>
      <c r="D12" s="26"/>
      <c r="E12" s="26"/>
      <c r="F12" s="26"/>
      <c r="G12" s="26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25" t="s">
        <v>12</v>
      </c>
      <c r="G14" s="25"/>
      <c r="H14" s="1"/>
      <c r="I14" s="1"/>
      <c r="J14" s="1"/>
      <c r="K14" s="1"/>
    </row>
    <row r="15" spans="1:9" ht="12.75">
      <c r="A15" s="3" t="s">
        <v>0</v>
      </c>
      <c r="B15" s="22"/>
      <c r="C15" s="23"/>
      <c r="D15" s="23"/>
      <c r="E15" s="23"/>
      <c r="F15" s="24"/>
      <c r="G15" s="3" t="s">
        <v>102</v>
      </c>
      <c r="H15" s="3" t="s">
        <v>103</v>
      </c>
      <c r="I15" s="14" t="s">
        <v>136</v>
      </c>
    </row>
    <row r="16" spans="1:9" ht="15.75">
      <c r="A16" s="5" t="s">
        <v>1</v>
      </c>
      <c r="B16" s="4"/>
      <c r="C16" s="4"/>
      <c r="D16" s="4"/>
      <c r="E16" s="4"/>
      <c r="F16" s="4"/>
      <c r="G16" s="16"/>
      <c r="H16" s="16"/>
      <c r="I16" s="16"/>
    </row>
    <row r="17" spans="1:9" ht="12.75">
      <c r="A17" s="3" t="s">
        <v>2</v>
      </c>
      <c r="B17" s="2"/>
      <c r="C17" s="2"/>
      <c r="D17" s="2"/>
      <c r="E17" s="2"/>
      <c r="F17" s="2"/>
      <c r="G17" s="16">
        <v>121248.9</v>
      </c>
      <c r="H17" s="16">
        <v>117305.9</v>
      </c>
      <c r="I17" s="16"/>
    </row>
    <row r="18" spans="1:9" ht="40.5" customHeight="1">
      <c r="A18" s="6" t="s">
        <v>3</v>
      </c>
      <c r="B18" s="2"/>
      <c r="C18" s="2"/>
      <c r="D18" s="2"/>
      <c r="E18" s="2"/>
      <c r="F18" s="2"/>
      <c r="G18" s="16">
        <f>31+270+825+391.9+450+5003.9+209.2+2801.4</f>
        <v>9982.4</v>
      </c>
      <c r="H18" s="16">
        <v>3460.9</v>
      </c>
      <c r="I18" s="16"/>
    </row>
    <row r="19" spans="1:9" ht="12.75">
      <c r="A19" s="3" t="s">
        <v>4</v>
      </c>
      <c r="B19" s="2"/>
      <c r="C19" s="2"/>
      <c r="D19" s="2"/>
      <c r="E19" s="2"/>
      <c r="F19" s="2"/>
      <c r="G19" s="17">
        <f>G17+G18</f>
        <v>131231.3</v>
      </c>
      <c r="H19" s="17">
        <f>H17+H18</f>
        <v>120766.79999999999</v>
      </c>
      <c r="I19" s="17">
        <v>92</v>
      </c>
    </row>
    <row r="20" spans="1:9" ht="15.75">
      <c r="A20" s="5" t="s">
        <v>5</v>
      </c>
      <c r="B20" s="3" t="s">
        <v>6</v>
      </c>
      <c r="C20" s="3" t="s">
        <v>7</v>
      </c>
      <c r="D20" s="3" t="s">
        <v>8</v>
      </c>
      <c r="E20" s="3" t="s">
        <v>9</v>
      </c>
      <c r="F20" s="3" t="s">
        <v>10</v>
      </c>
      <c r="G20" s="18"/>
      <c r="H20" s="16"/>
      <c r="I20" s="16"/>
    </row>
    <row r="21" spans="1:9" ht="12.75">
      <c r="A21" s="7" t="s">
        <v>11</v>
      </c>
      <c r="B21" s="4"/>
      <c r="C21" s="9" t="s">
        <v>15</v>
      </c>
      <c r="D21" s="9"/>
      <c r="E21" s="9"/>
      <c r="F21" s="9"/>
      <c r="G21" s="16">
        <f>G25+G29+G22</f>
        <v>25356.3</v>
      </c>
      <c r="H21" s="16">
        <f>H25+H29+H22</f>
        <v>24539.3</v>
      </c>
      <c r="I21" s="16">
        <v>96.8</v>
      </c>
    </row>
    <row r="22" spans="1:9" ht="51">
      <c r="A22" s="15" t="s">
        <v>95</v>
      </c>
      <c r="B22" s="4"/>
      <c r="C22" s="9" t="s">
        <v>15</v>
      </c>
      <c r="D22" s="9" t="s">
        <v>35</v>
      </c>
      <c r="E22" s="9"/>
      <c r="F22" s="9"/>
      <c r="G22" s="16">
        <f>G23</f>
        <v>519.3</v>
      </c>
      <c r="H22" s="16">
        <f>H23</f>
        <v>519.1</v>
      </c>
      <c r="I22" s="16"/>
    </row>
    <row r="23" spans="1:9" ht="25.5">
      <c r="A23" s="8" t="s">
        <v>14</v>
      </c>
      <c r="B23" s="4"/>
      <c r="C23" s="9" t="s">
        <v>15</v>
      </c>
      <c r="D23" s="9" t="s">
        <v>35</v>
      </c>
      <c r="E23" s="9" t="s">
        <v>17</v>
      </c>
      <c r="F23" s="9"/>
      <c r="G23" s="16">
        <f>G24</f>
        <v>519.3</v>
      </c>
      <c r="H23" s="16">
        <f>H24</f>
        <v>519.1</v>
      </c>
      <c r="I23" s="16"/>
    </row>
    <row r="24" spans="1:9" ht="25.5">
      <c r="A24" s="8" t="s">
        <v>96</v>
      </c>
      <c r="B24" s="4"/>
      <c r="C24" s="9" t="s">
        <v>15</v>
      </c>
      <c r="D24" s="9" t="s">
        <v>35</v>
      </c>
      <c r="E24" s="9" t="s">
        <v>17</v>
      </c>
      <c r="F24" s="9" t="s">
        <v>97</v>
      </c>
      <c r="G24" s="16">
        <v>519.3</v>
      </c>
      <c r="H24" s="16">
        <v>519.1</v>
      </c>
      <c r="I24" s="16"/>
    </row>
    <row r="25" spans="1:9" ht="63.75">
      <c r="A25" s="8" t="s">
        <v>13</v>
      </c>
      <c r="B25" s="4"/>
      <c r="C25" s="9" t="s">
        <v>15</v>
      </c>
      <c r="D25" s="9" t="s">
        <v>16</v>
      </c>
      <c r="E25" s="9"/>
      <c r="F25" s="9"/>
      <c r="G25" s="16">
        <f>G26</f>
        <v>3333.9</v>
      </c>
      <c r="H25" s="16">
        <f>H26</f>
        <v>2898.7000000000003</v>
      </c>
      <c r="I25" s="16"/>
    </row>
    <row r="26" spans="1:9" ht="25.5">
      <c r="A26" s="8" t="s">
        <v>14</v>
      </c>
      <c r="B26" s="4"/>
      <c r="C26" s="9" t="s">
        <v>15</v>
      </c>
      <c r="D26" s="9" t="s">
        <v>16</v>
      </c>
      <c r="E26" s="9" t="s">
        <v>17</v>
      </c>
      <c r="F26" s="9"/>
      <c r="G26" s="16">
        <f>G27+G28</f>
        <v>3333.9</v>
      </c>
      <c r="H26" s="16">
        <f>H27+H28</f>
        <v>2898.7000000000003</v>
      </c>
      <c r="I26" s="16"/>
    </row>
    <row r="27" spans="1:9" ht="12.75">
      <c r="A27" s="8" t="s">
        <v>18</v>
      </c>
      <c r="B27" s="4"/>
      <c r="C27" s="9" t="s">
        <v>15</v>
      </c>
      <c r="D27" s="9" t="s">
        <v>16</v>
      </c>
      <c r="E27" s="9" t="s">
        <v>17</v>
      </c>
      <c r="F27" s="9" t="s">
        <v>19</v>
      </c>
      <c r="G27" s="16">
        <v>2926.5</v>
      </c>
      <c r="H27" s="16">
        <v>2491.3</v>
      </c>
      <c r="I27" s="16"/>
    </row>
    <row r="28" spans="1:9" ht="38.25">
      <c r="A28" s="8" t="s">
        <v>20</v>
      </c>
      <c r="B28" s="4"/>
      <c r="C28" s="9" t="s">
        <v>15</v>
      </c>
      <c r="D28" s="9" t="s">
        <v>16</v>
      </c>
      <c r="E28" s="9" t="s">
        <v>17</v>
      </c>
      <c r="F28" s="9" t="s">
        <v>21</v>
      </c>
      <c r="G28" s="16">
        <v>407.4</v>
      </c>
      <c r="H28" s="16">
        <v>407.4</v>
      </c>
      <c r="I28" s="16"/>
    </row>
    <row r="29" spans="1:9" ht="63.75">
      <c r="A29" s="8" t="s">
        <v>22</v>
      </c>
      <c r="B29" s="4"/>
      <c r="C29" s="9" t="s">
        <v>15</v>
      </c>
      <c r="D29" s="9" t="s">
        <v>23</v>
      </c>
      <c r="E29" s="9"/>
      <c r="F29" s="9"/>
      <c r="G29" s="16">
        <f>G30</f>
        <v>21503.1</v>
      </c>
      <c r="H29" s="16">
        <f>H30</f>
        <v>21121.5</v>
      </c>
      <c r="I29" s="16"/>
    </row>
    <row r="30" spans="1:9" ht="25.5">
      <c r="A30" s="8" t="s">
        <v>14</v>
      </c>
      <c r="B30" s="4"/>
      <c r="C30" s="9" t="s">
        <v>15</v>
      </c>
      <c r="D30" s="9" t="s">
        <v>23</v>
      </c>
      <c r="E30" s="9" t="s">
        <v>17</v>
      </c>
      <c r="F30" s="9"/>
      <c r="G30" s="16">
        <f>G31</f>
        <v>21503.1</v>
      </c>
      <c r="H30" s="16">
        <f>H31</f>
        <v>21121.5</v>
      </c>
      <c r="I30" s="16"/>
    </row>
    <row r="31" spans="1:9" ht="12.75">
      <c r="A31" s="8" t="s">
        <v>18</v>
      </c>
      <c r="B31" s="4"/>
      <c r="C31" s="9" t="s">
        <v>15</v>
      </c>
      <c r="D31" s="9" t="s">
        <v>23</v>
      </c>
      <c r="E31" s="9" t="s">
        <v>17</v>
      </c>
      <c r="F31" s="9" t="s">
        <v>19</v>
      </c>
      <c r="G31" s="16">
        <v>21503.1</v>
      </c>
      <c r="H31" s="16">
        <v>21121.5</v>
      </c>
      <c r="I31" s="16"/>
    </row>
    <row r="32" spans="1:9" ht="38.25">
      <c r="A32" s="10" t="s">
        <v>24</v>
      </c>
      <c r="B32" s="4"/>
      <c r="C32" s="9" t="s">
        <v>16</v>
      </c>
      <c r="D32" s="9"/>
      <c r="E32" s="9"/>
      <c r="F32" s="9"/>
      <c r="G32" s="16">
        <f>G35+G33</f>
        <v>525.2</v>
      </c>
      <c r="H32" s="16">
        <f>H35+H33</f>
        <v>304.8</v>
      </c>
      <c r="I32" s="16">
        <v>58</v>
      </c>
    </row>
    <row r="33" spans="1:9" ht="51">
      <c r="A33" s="15" t="s">
        <v>114</v>
      </c>
      <c r="B33" s="4"/>
      <c r="C33" s="9" t="s">
        <v>16</v>
      </c>
      <c r="D33" s="9" t="s">
        <v>58</v>
      </c>
      <c r="E33" s="9"/>
      <c r="F33" s="9"/>
      <c r="G33" s="16">
        <f>G34</f>
        <v>115.2</v>
      </c>
      <c r="H33" s="16">
        <f>H34</f>
        <v>115.2</v>
      </c>
      <c r="I33" s="16"/>
    </row>
    <row r="34" spans="1:9" ht="63.75">
      <c r="A34" s="13" t="s">
        <v>115</v>
      </c>
      <c r="B34" s="4"/>
      <c r="C34" s="9" t="s">
        <v>16</v>
      </c>
      <c r="D34" s="9" t="s">
        <v>58</v>
      </c>
      <c r="E34" s="9" t="s">
        <v>116</v>
      </c>
      <c r="F34" s="9" t="s">
        <v>117</v>
      </c>
      <c r="G34" s="16">
        <v>115.2</v>
      </c>
      <c r="H34" s="16">
        <v>115.2</v>
      </c>
      <c r="I34" s="16"/>
    </row>
    <row r="35" spans="1:9" ht="25.5">
      <c r="A35" s="15" t="s">
        <v>25</v>
      </c>
      <c r="B35" s="4"/>
      <c r="C35" s="9" t="s">
        <v>16</v>
      </c>
      <c r="D35" s="9" t="s">
        <v>26</v>
      </c>
      <c r="E35" s="9"/>
      <c r="F35" s="9"/>
      <c r="G35" s="16">
        <f>G36</f>
        <v>410</v>
      </c>
      <c r="H35" s="16">
        <f>H36</f>
        <v>189.6</v>
      </c>
      <c r="I35" s="16"/>
    </row>
    <row r="36" spans="1:9" ht="63.75">
      <c r="A36" s="8" t="s">
        <v>99</v>
      </c>
      <c r="B36" s="4"/>
      <c r="C36" s="9" t="s">
        <v>16</v>
      </c>
      <c r="D36" s="9" t="s">
        <v>26</v>
      </c>
      <c r="E36" s="9" t="s">
        <v>98</v>
      </c>
      <c r="F36" s="9" t="s">
        <v>46</v>
      </c>
      <c r="G36" s="16">
        <v>410</v>
      </c>
      <c r="H36" s="16">
        <v>189.6</v>
      </c>
      <c r="I36" s="16"/>
    </row>
    <row r="37" spans="1:9" ht="12.75">
      <c r="A37" s="10" t="s">
        <v>84</v>
      </c>
      <c r="B37" s="4"/>
      <c r="C37" s="9" t="s">
        <v>23</v>
      </c>
      <c r="D37" s="9"/>
      <c r="E37" s="9"/>
      <c r="F37" s="9"/>
      <c r="G37" s="16">
        <f aca="true" t="shared" si="0" ref="G37:H39">G38</f>
        <v>4271</v>
      </c>
      <c r="H37" s="16">
        <f t="shared" si="0"/>
        <v>3878</v>
      </c>
      <c r="I37" s="16">
        <v>90.8</v>
      </c>
    </row>
    <row r="38" spans="1:9" ht="12.75">
      <c r="A38" s="15" t="s">
        <v>85</v>
      </c>
      <c r="B38" s="4"/>
      <c r="C38" s="9" t="s">
        <v>23</v>
      </c>
      <c r="D38" s="9" t="s">
        <v>41</v>
      </c>
      <c r="E38" s="9"/>
      <c r="F38" s="9"/>
      <c r="G38" s="16">
        <f t="shared" si="0"/>
        <v>4271</v>
      </c>
      <c r="H38" s="16">
        <f t="shared" si="0"/>
        <v>3878</v>
      </c>
      <c r="I38" s="16"/>
    </row>
    <row r="39" spans="1:9" ht="12.75">
      <c r="A39" s="8" t="s">
        <v>86</v>
      </c>
      <c r="B39" s="4"/>
      <c r="C39" s="9" t="s">
        <v>23</v>
      </c>
      <c r="D39" s="9" t="s">
        <v>41</v>
      </c>
      <c r="E39" s="9" t="s">
        <v>87</v>
      </c>
      <c r="F39" s="9"/>
      <c r="G39" s="16">
        <f t="shared" si="0"/>
        <v>4271</v>
      </c>
      <c r="H39" s="16">
        <f t="shared" si="0"/>
        <v>3878</v>
      </c>
      <c r="I39" s="16"/>
    </row>
    <row r="40" spans="1:9" ht="25.5">
      <c r="A40" s="8" t="s">
        <v>88</v>
      </c>
      <c r="B40" s="4"/>
      <c r="C40" s="9" t="s">
        <v>23</v>
      </c>
      <c r="D40" s="9" t="s">
        <v>41</v>
      </c>
      <c r="E40" s="9" t="s">
        <v>87</v>
      </c>
      <c r="F40" s="9" t="s">
        <v>89</v>
      </c>
      <c r="G40" s="16">
        <v>4271</v>
      </c>
      <c r="H40" s="16">
        <v>3878</v>
      </c>
      <c r="I40" s="16"/>
    </row>
    <row r="41" spans="1:9" ht="25.5">
      <c r="A41" s="10" t="s">
        <v>27</v>
      </c>
      <c r="B41" s="4"/>
      <c r="C41" s="9" t="s">
        <v>28</v>
      </c>
      <c r="D41" s="9"/>
      <c r="E41" s="9"/>
      <c r="F41" s="9"/>
      <c r="G41" s="16">
        <f aca="true" t="shared" si="1" ref="G41:H43">G42</f>
        <v>30730.1</v>
      </c>
      <c r="H41" s="16">
        <f t="shared" si="1"/>
        <v>30316.3</v>
      </c>
      <c r="I41" s="16">
        <v>98.7</v>
      </c>
    </row>
    <row r="42" spans="1:9" ht="12.75">
      <c r="A42" s="15" t="s">
        <v>34</v>
      </c>
      <c r="B42" s="4"/>
      <c r="C42" s="9" t="s">
        <v>28</v>
      </c>
      <c r="D42" s="9" t="s">
        <v>35</v>
      </c>
      <c r="E42" s="9"/>
      <c r="F42" s="9"/>
      <c r="G42" s="16">
        <f t="shared" si="1"/>
        <v>30730.1</v>
      </c>
      <c r="H42" s="16">
        <f t="shared" si="1"/>
        <v>30316.3</v>
      </c>
      <c r="I42" s="16"/>
    </row>
    <row r="43" spans="1:9" ht="25.5">
      <c r="A43" s="8" t="s">
        <v>36</v>
      </c>
      <c r="B43" s="2"/>
      <c r="C43" s="9" t="s">
        <v>28</v>
      </c>
      <c r="D43" s="9" t="s">
        <v>35</v>
      </c>
      <c r="E43" s="9" t="s">
        <v>37</v>
      </c>
      <c r="F43" s="9"/>
      <c r="G43" s="16">
        <f t="shared" si="1"/>
        <v>30730.1</v>
      </c>
      <c r="H43" s="16">
        <f t="shared" si="1"/>
        <v>30316.3</v>
      </c>
      <c r="I43" s="16"/>
    </row>
    <row r="44" spans="1:9" ht="25.5">
      <c r="A44" s="8" t="s">
        <v>38</v>
      </c>
      <c r="B44" s="2"/>
      <c r="C44" s="9" t="s">
        <v>28</v>
      </c>
      <c r="D44" s="9" t="s">
        <v>35</v>
      </c>
      <c r="E44" s="9" t="s">
        <v>37</v>
      </c>
      <c r="F44" s="9" t="s">
        <v>39</v>
      </c>
      <c r="G44" s="16">
        <v>30730.1</v>
      </c>
      <c r="H44" s="16">
        <v>30316.3</v>
      </c>
      <c r="I44" s="16"/>
    </row>
    <row r="45" spans="1:9" ht="12.75">
      <c r="A45" s="10" t="s">
        <v>79</v>
      </c>
      <c r="B45" s="2"/>
      <c r="C45" s="9" t="s">
        <v>81</v>
      </c>
      <c r="D45" s="9"/>
      <c r="E45" s="9"/>
      <c r="F45" s="9"/>
      <c r="G45" s="16">
        <f>G46+G49</f>
        <v>5835.099999999999</v>
      </c>
      <c r="H45" s="16">
        <f>H46+H49</f>
        <v>5577.8</v>
      </c>
      <c r="I45" s="16">
        <v>95.6</v>
      </c>
    </row>
    <row r="46" spans="1:9" ht="12.75">
      <c r="A46" s="15" t="s">
        <v>83</v>
      </c>
      <c r="B46" s="2"/>
      <c r="C46" s="9" t="s">
        <v>81</v>
      </c>
      <c r="D46" s="9" t="s">
        <v>35</v>
      </c>
      <c r="E46" s="9"/>
      <c r="F46" s="9"/>
      <c r="G46" s="16">
        <f>G47</f>
        <v>5789.9</v>
      </c>
      <c r="H46" s="16">
        <f>H47</f>
        <v>5532.6</v>
      </c>
      <c r="I46" s="16"/>
    </row>
    <row r="47" spans="1:9" ht="25.5">
      <c r="A47" s="8" t="s">
        <v>80</v>
      </c>
      <c r="B47" s="2"/>
      <c r="C47" s="9" t="s">
        <v>81</v>
      </c>
      <c r="D47" s="9" t="s">
        <v>35</v>
      </c>
      <c r="E47" s="9" t="s">
        <v>82</v>
      </c>
      <c r="F47" s="9"/>
      <c r="G47" s="16">
        <f>G48</f>
        <v>5789.9</v>
      </c>
      <c r="H47" s="16">
        <f>H48</f>
        <v>5532.6</v>
      </c>
      <c r="I47" s="16"/>
    </row>
    <row r="48" spans="1:9" ht="25.5">
      <c r="A48" s="8" t="s">
        <v>45</v>
      </c>
      <c r="B48" s="2"/>
      <c r="C48" s="9" t="s">
        <v>81</v>
      </c>
      <c r="D48" s="9" t="s">
        <v>35</v>
      </c>
      <c r="E48" s="9" t="s">
        <v>82</v>
      </c>
      <c r="F48" s="9" t="s">
        <v>46</v>
      </c>
      <c r="G48" s="16">
        <v>5789.9</v>
      </c>
      <c r="H48" s="16">
        <v>5532.6</v>
      </c>
      <c r="I48" s="16"/>
    </row>
    <row r="49" spans="1:9" ht="25.5">
      <c r="A49" s="15" t="s">
        <v>100</v>
      </c>
      <c r="B49" s="2"/>
      <c r="C49" s="9" t="s">
        <v>81</v>
      </c>
      <c r="D49" s="9" t="s">
        <v>81</v>
      </c>
      <c r="E49" s="9"/>
      <c r="F49" s="9"/>
      <c r="G49" s="16">
        <f>G50</f>
        <v>45.199999999999996</v>
      </c>
      <c r="H49" s="16">
        <f>H50</f>
        <v>45.2</v>
      </c>
      <c r="I49" s="16"/>
    </row>
    <row r="50" spans="1:9" ht="25.5">
      <c r="A50" s="8" t="s">
        <v>122</v>
      </c>
      <c r="B50" s="2"/>
      <c r="C50" s="9" t="s">
        <v>81</v>
      </c>
      <c r="D50" s="9" t="s">
        <v>81</v>
      </c>
      <c r="E50" s="9" t="s">
        <v>124</v>
      </c>
      <c r="F50" s="9"/>
      <c r="G50" s="16">
        <f>G51</f>
        <v>45.199999999999996</v>
      </c>
      <c r="H50" s="16">
        <f>H51</f>
        <v>45.2</v>
      </c>
      <c r="I50" s="16"/>
    </row>
    <row r="51" spans="1:9" ht="12.75">
      <c r="A51" s="8" t="s">
        <v>123</v>
      </c>
      <c r="B51" s="2"/>
      <c r="C51" s="9" t="s">
        <v>81</v>
      </c>
      <c r="D51" s="9" t="s">
        <v>81</v>
      </c>
      <c r="E51" s="9" t="s">
        <v>124</v>
      </c>
      <c r="F51" s="9" t="s">
        <v>125</v>
      </c>
      <c r="G51" s="16">
        <f>21.4+16.4+7.4</f>
        <v>45.199999999999996</v>
      </c>
      <c r="H51" s="16">
        <v>45.2</v>
      </c>
      <c r="I51" s="16"/>
    </row>
    <row r="52" spans="1:9" ht="38.25">
      <c r="A52" s="10" t="s">
        <v>40</v>
      </c>
      <c r="B52" s="2"/>
      <c r="C52" s="9" t="s">
        <v>41</v>
      </c>
      <c r="D52" s="9"/>
      <c r="E52" s="9"/>
      <c r="F52" s="9"/>
      <c r="G52" s="16">
        <f>G53+G56+G58+G60</f>
        <v>51930.5</v>
      </c>
      <c r="H52" s="16">
        <f>H53+H56+H58+H60</f>
        <v>46216.4</v>
      </c>
      <c r="I52" s="16">
        <v>89</v>
      </c>
    </row>
    <row r="53" spans="1:9" ht="12.75">
      <c r="A53" s="15" t="s">
        <v>42</v>
      </c>
      <c r="B53" s="2"/>
      <c r="C53" s="9" t="s">
        <v>41</v>
      </c>
      <c r="D53" s="9" t="s">
        <v>15</v>
      </c>
      <c r="E53" s="9"/>
      <c r="F53" s="9"/>
      <c r="G53" s="16">
        <f>G54</f>
        <v>36794.6</v>
      </c>
      <c r="H53" s="16">
        <f>H54</f>
        <v>32218.4</v>
      </c>
      <c r="I53" s="16"/>
    </row>
    <row r="54" spans="1:9" ht="38.25">
      <c r="A54" s="8" t="s">
        <v>43</v>
      </c>
      <c r="B54" s="2"/>
      <c r="C54" s="9" t="s">
        <v>41</v>
      </c>
      <c r="D54" s="9" t="s">
        <v>15</v>
      </c>
      <c r="E54" s="9" t="s">
        <v>44</v>
      </c>
      <c r="F54" s="9"/>
      <c r="G54" s="16">
        <f>G55</f>
        <v>36794.6</v>
      </c>
      <c r="H54" s="16">
        <f>H55</f>
        <v>32218.4</v>
      </c>
      <c r="I54" s="16"/>
    </row>
    <row r="55" spans="1:9" ht="25.5">
      <c r="A55" s="8" t="s">
        <v>45</v>
      </c>
      <c r="B55" s="2"/>
      <c r="C55" s="9" t="s">
        <v>41</v>
      </c>
      <c r="D55" s="9" t="s">
        <v>15</v>
      </c>
      <c r="E55" s="9" t="s">
        <v>44</v>
      </c>
      <c r="F55" s="9" t="s">
        <v>46</v>
      </c>
      <c r="G55" s="16">
        <f>379.1+5740.4+23792.9+6889.6-7.4</f>
        <v>36794.6</v>
      </c>
      <c r="H55" s="16">
        <f>218+5461.7+19837.7+6701</f>
        <v>32218.4</v>
      </c>
      <c r="I55" s="16"/>
    </row>
    <row r="56" spans="1:9" ht="12.75">
      <c r="A56" s="8" t="s">
        <v>49</v>
      </c>
      <c r="B56" s="2"/>
      <c r="C56" s="9" t="s">
        <v>41</v>
      </c>
      <c r="D56" s="9" t="s">
        <v>15</v>
      </c>
      <c r="E56" s="9" t="s">
        <v>50</v>
      </c>
      <c r="F56" s="9"/>
      <c r="G56" s="16">
        <f>G57</f>
        <v>6868.3</v>
      </c>
      <c r="H56" s="16">
        <f>H57</f>
        <v>6519</v>
      </c>
      <c r="I56" s="16"/>
    </row>
    <row r="57" spans="1:9" ht="25.5">
      <c r="A57" s="8" t="s">
        <v>45</v>
      </c>
      <c r="B57" s="2"/>
      <c r="C57" s="9" t="s">
        <v>41</v>
      </c>
      <c r="D57" s="9" t="s">
        <v>15</v>
      </c>
      <c r="E57" s="9" t="s">
        <v>50</v>
      </c>
      <c r="F57" s="9" t="s">
        <v>46</v>
      </c>
      <c r="G57" s="16">
        <v>6868.3</v>
      </c>
      <c r="H57" s="16">
        <v>6519</v>
      </c>
      <c r="I57" s="16"/>
    </row>
    <row r="58" spans="1:9" ht="38.25">
      <c r="A58" s="8" t="s">
        <v>51</v>
      </c>
      <c r="B58" s="2"/>
      <c r="C58" s="9" t="s">
        <v>41</v>
      </c>
      <c r="D58" s="9" t="s">
        <v>15</v>
      </c>
      <c r="E58" s="9" t="s">
        <v>52</v>
      </c>
      <c r="F58" s="9"/>
      <c r="G58" s="16">
        <f>G59</f>
        <v>6422.1</v>
      </c>
      <c r="H58" s="16">
        <f>H59</f>
        <v>5648.3</v>
      </c>
      <c r="I58" s="16"/>
    </row>
    <row r="59" spans="1:9" ht="25.5">
      <c r="A59" s="8" t="s">
        <v>45</v>
      </c>
      <c r="B59" s="2"/>
      <c r="C59" s="9" t="s">
        <v>41</v>
      </c>
      <c r="D59" s="9" t="s">
        <v>15</v>
      </c>
      <c r="E59" s="9" t="s">
        <v>52</v>
      </c>
      <c r="F59" s="9" t="s">
        <v>46</v>
      </c>
      <c r="G59" s="16">
        <v>6422.1</v>
      </c>
      <c r="H59" s="16">
        <v>5648.3</v>
      </c>
      <c r="I59" s="16"/>
    </row>
    <row r="60" spans="1:9" ht="38.25">
      <c r="A60" s="8" t="s">
        <v>53</v>
      </c>
      <c r="B60" s="2"/>
      <c r="C60" s="9" t="s">
        <v>41</v>
      </c>
      <c r="D60" s="9" t="s">
        <v>15</v>
      </c>
      <c r="E60" s="9" t="s">
        <v>54</v>
      </c>
      <c r="F60" s="9"/>
      <c r="G60" s="16">
        <f>G61</f>
        <v>1845.5</v>
      </c>
      <c r="H60" s="16">
        <f>H61</f>
        <v>1830.7</v>
      </c>
      <c r="I60" s="16"/>
    </row>
    <row r="61" spans="1:9" ht="38.25">
      <c r="A61" s="8" t="s">
        <v>55</v>
      </c>
      <c r="B61" s="2"/>
      <c r="C61" s="9" t="s">
        <v>41</v>
      </c>
      <c r="D61" s="9" t="s">
        <v>15</v>
      </c>
      <c r="E61" s="9" t="s">
        <v>54</v>
      </c>
      <c r="F61" s="9" t="s">
        <v>56</v>
      </c>
      <c r="G61" s="16">
        <f>373.5+45+1427</f>
        <v>1845.5</v>
      </c>
      <c r="H61" s="16">
        <f>373.6+44.9+1412.2</f>
        <v>1830.7</v>
      </c>
      <c r="I61" s="16"/>
    </row>
    <row r="62" spans="1:9" ht="12.75">
      <c r="A62" s="10" t="s">
        <v>57</v>
      </c>
      <c r="B62" s="2"/>
      <c r="C62" s="9" t="s">
        <v>58</v>
      </c>
      <c r="D62" s="9"/>
      <c r="E62" s="9"/>
      <c r="F62" s="9"/>
      <c r="G62" s="16">
        <f>G63</f>
        <v>12583.1</v>
      </c>
      <c r="H62" s="16">
        <f>H63</f>
        <v>9934.2</v>
      </c>
      <c r="I62" s="16">
        <v>78.9</v>
      </c>
    </row>
    <row r="63" spans="1:9" ht="12.75">
      <c r="A63" s="15" t="s">
        <v>59</v>
      </c>
      <c r="B63" s="2"/>
      <c r="C63" s="9" t="s">
        <v>58</v>
      </c>
      <c r="D63" s="9" t="s">
        <v>35</v>
      </c>
      <c r="E63" s="9"/>
      <c r="F63" s="9"/>
      <c r="G63" s="16">
        <f>G64+G66</f>
        <v>12583.1</v>
      </c>
      <c r="H63" s="16">
        <f>H64+H66</f>
        <v>9934.2</v>
      </c>
      <c r="I63" s="16"/>
    </row>
    <row r="64" spans="1:9" ht="25.5">
      <c r="A64" s="8" t="s">
        <v>77</v>
      </c>
      <c r="B64" s="2"/>
      <c r="C64" s="9" t="s">
        <v>58</v>
      </c>
      <c r="D64" s="9" t="s">
        <v>35</v>
      </c>
      <c r="E64" s="9" t="s">
        <v>78</v>
      </c>
      <c r="F64" s="9"/>
      <c r="G64" s="16">
        <f>G65</f>
        <v>12513</v>
      </c>
      <c r="H64" s="16">
        <f>H65</f>
        <v>9865.7</v>
      </c>
      <c r="I64" s="16"/>
    </row>
    <row r="65" spans="1:9" ht="25.5">
      <c r="A65" s="8" t="s">
        <v>45</v>
      </c>
      <c r="B65" s="2"/>
      <c r="C65" s="9" t="s">
        <v>58</v>
      </c>
      <c r="D65" s="9" t="s">
        <v>35</v>
      </c>
      <c r="E65" s="9" t="s">
        <v>78</v>
      </c>
      <c r="F65" s="9" t="s">
        <v>46</v>
      </c>
      <c r="G65" s="16">
        <v>12513</v>
      </c>
      <c r="H65" s="16">
        <v>9865.7</v>
      </c>
      <c r="I65" s="16"/>
    </row>
    <row r="66" spans="1:9" ht="25.5">
      <c r="A66" s="8" t="s">
        <v>60</v>
      </c>
      <c r="B66" s="2"/>
      <c r="C66" s="9" t="s">
        <v>58</v>
      </c>
      <c r="D66" s="9" t="s">
        <v>35</v>
      </c>
      <c r="E66" s="9" t="s">
        <v>61</v>
      </c>
      <c r="F66" s="9"/>
      <c r="G66" s="16">
        <f>G67</f>
        <v>70.1</v>
      </c>
      <c r="H66" s="16">
        <f>H67</f>
        <v>68.5</v>
      </c>
      <c r="I66" s="16"/>
    </row>
    <row r="67" spans="1:9" ht="38.25">
      <c r="A67" s="8" t="s">
        <v>62</v>
      </c>
      <c r="B67" s="2"/>
      <c r="C67" s="9" t="s">
        <v>58</v>
      </c>
      <c r="D67" s="9" t="s">
        <v>35</v>
      </c>
      <c r="E67" s="9" t="s">
        <v>61</v>
      </c>
      <c r="F67" s="9" t="s">
        <v>63</v>
      </c>
      <c r="G67" s="16">
        <v>70.1</v>
      </c>
      <c r="H67" s="16">
        <v>68.5</v>
      </c>
      <c r="I67" s="16"/>
    </row>
    <row r="68" spans="1:9" ht="15.75">
      <c r="A68" s="5" t="s">
        <v>64</v>
      </c>
      <c r="B68" s="2"/>
      <c r="C68" s="2"/>
      <c r="D68" s="2"/>
      <c r="E68" s="2"/>
      <c r="F68" s="2"/>
      <c r="G68" s="17">
        <f>G21+G32+G41+G52+G62+G37+G45</f>
        <v>131231.30000000002</v>
      </c>
      <c r="H68" s="17">
        <f>H21+H32+H41+H52+H62+H37+H45</f>
        <v>120766.79999999999</v>
      </c>
      <c r="I68" s="17">
        <v>92</v>
      </c>
    </row>
    <row r="71" spans="1:7" ht="12.75">
      <c r="A71" s="21"/>
      <c r="B71" s="21"/>
      <c r="C71" s="21"/>
      <c r="D71" s="21"/>
      <c r="E71" s="21"/>
      <c r="F71" s="21"/>
      <c r="G71" s="21"/>
    </row>
  </sheetData>
  <mergeCells count="4">
    <mergeCell ref="A71:G71"/>
    <mergeCell ref="B15:F15"/>
    <mergeCell ref="F14:G14"/>
    <mergeCell ref="A12:G12"/>
  </mergeCells>
  <printOptions/>
  <pageMargins left="0.3937007874015748" right="0.3937007874015748" top="0.5905511811023623" bottom="0.98" header="0.5118110236220472" footer="0.5118110236220472"/>
  <pageSetup firstPageNumber="116" useFirstPageNumber="1" horizontalDpi="600" verticalDpi="600" orientation="portrait" paperSize="9" scale="84" r:id="rId1"/>
  <headerFooter alignWithMargins="0">
    <oddFooter>&amp;C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управление</dc:creator>
  <cp:keywords/>
  <dc:description/>
  <cp:lastModifiedBy>Специалист</cp:lastModifiedBy>
  <cp:lastPrinted>2007-03-20T07:20:04Z</cp:lastPrinted>
  <dcterms:created xsi:type="dcterms:W3CDTF">2005-12-02T06:22:24Z</dcterms:created>
  <dcterms:modified xsi:type="dcterms:W3CDTF">2007-03-20T07:20:07Z</dcterms:modified>
  <cp:category/>
  <cp:version/>
  <cp:contentType/>
  <cp:contentStatus/>
</cp:coreProperties>
</file>